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680" windowHeight="12285"/>
  </bookViews>
  <sheets>
    <sheet name="GENEL" sheetId="1" r:id="rId1"/>
    <sheet name="ÖZET" sheetId="3" r:id="rId2"/>
    <sheet name="SEKTÖRLER" sheetId="4" r:id="rId3"/>
  </sheets>
  <externalReferences>
    <externalReference r:id="rId4"/>
    <externalReference r:id="rId5"/>
  </externalReferences>
  <definedNames>
    <definedName name="_xlnm._FilterDatabase" localSheetId="0" hidden="1">GENEL!$O$1:$O$428</definedName>
    <definedName name="_xlnm.Print_Area" localSheetId="0">GENEL!$A$1:$O$428</definedName>
  </definedNames>
  <calcPr calcId="162913"/>
  <fileRecoveryPr autoRecover="0"/>
</workbook>
</file>

<file path=xl/calcChain.xml><?xml version="1.0" encoding="utf-8"?>
<calcChain xmlns="http://schemas.openxmlformats.org/spreadsheetml/2006/main">
  <c r="K61" i="1" l="1"/>
  <c r="L61" i="1"/>
  <c r="J61" i="1"/>
  <c r="D14" i="4"/>
  <c r="C14" i="4"/>
  <c r="J308" i="1" l="1"/>
  <c r="K308" i="1"/>
  <c r="L285" i="1"/>
  <c r="L286" i="1"/>
  <c r="L287" i="1"/>
  <c r="L288" i="1"/>
  <c r="L289" i="1"/>
  <c r="L293" i="1"/>
  <c r="L294" i="1"/>
  <c r="L295" i="1"/>
  <c r="L296" i="1"/>
  <c r="L297" i="1"/>
  <c r="L298" i="1"/>
  <c r="L299" i="1"/>
  <c r="L300" i="1"/>
  <c r="L301" i="1"/>
  <c r="L303" i="1"/>
  <c r="L304" i="1"/>
  <c r="L305" i="1"/>
  <c r="L306" i="1"/>
  <c r="L307" i="1"/>
  <c r="J12" i="1"/>
  <c r="L308" i="1" l="1"/>
  <c r="M404" i="1"/>
  <c r="N404" i="1"/>
  <c r="M222" i="1"/>
  <c r="N222" i="1"/>
  <c r="M280" i="1"/>
  <c r="N280" i="1"/>
  <c r="M262" i="1"/>
  <c r="N262" i="1"/>
  <c r="N308" i="1"/>
  <c r="M308" i="1"/>
  <c r="M323" i="1"/>
  <c r="N323" i="1"/>
  <c r="N376" i="1"/>
  <c r="M424" i="1"/>
  <c r="N424" i="1"/>
  <c r="J391" i="1"/>
  <c r="K391" i="1"/>
  <c r="L391" i="1"/>
  <c r="M414" i="1"/>
  <c r="N414" i="1"/>
  <c r="J401" i="1"/>
  <c r="K401" i="1"/>
  <c r="L401" i="1"/>
  <c r="M383" i="1"/>
  <c r="N383" i="1"/>
  <c r="L376" i="1"/>
  <c r="M351" i="1"/>
  <c r="N351" i="1"/>
  <c r="J323" i="1"/>
  <c r="K323" i="1"/>
  <c r="L323" i="1"/>
  <c r="D38" i="3" l="1"/>
  <c r="E38" i="3"/>
  <c r="F38" i="3"/>
  <c r="C38" i="3"/>
  <c r="J262" i="1" l="1"/>
  <c r="K262" i="1"/>
  <c r="L262" i="1"/>
  <c r="J427" i="1" l="1"/>
  <c r="J404" i="1"/>
  <c r="N391" i="1"/>
  <c r="M391" i="1"/>
  <c r="L383" i="1"/>
  <c r="K383" i="1"/>
  <c r="J383" i="1"/>
  <c r="K376" i="1"/>
  <c r="J376" i="1"/>
  <c r="J354" i="1"/>
  <c r="N338" i="1"/>
  <c r="M338" i="1"/>
  <c r="J338" i="1"/>
  <c r="M332" i="1"/>
  <c r="K332" i="1"/>
  <c r="J332" i="1"/>
  <c r="L331" i="1"/>
  <c r="L330" i="1"/>
  <c r="N329" i="1"/>
  <c r="L329" i="1"/>
  <c r="L328" i="1"/>
  <c r="L327" i="1"/>
  <c r="N326" i="1"/>
  <c r="L326" i="1"/>
  <c r="L325" i="1"/>
  <c r="L332" i="1" l="1"/>
  <c r="M241" i="1" l="1"/>
  <c r="N241" i="1"/>
  <c r="L186" i="1" l="1"/>
  <c r="M188" i="1"/>
  <c r="N188" i="1"/>
  <c r="M171" i="1" l="1"/>
  <c r="N171" i="1"/>
  <c r="M164" i="1" l="1"/>
  <c r="N164" i="1"/>
  <c r="M112" i="1" l="1"/>
  <c r="N112" i="1"/>
  <c r="J91" i="1" l="1"/>
  <c r="N91" i="1"/>
  <c r="M91" i="1"/>
  <c r="N87" i="1"/>
  <c r="N71" i="1"/>
  <c r="M71" i="1"/>
  <c r="N217" i="1" l="1"/>
  <c r="M217" i="1"/>
  <c r="K217" i="1"/>
  <c r="L217" i="1"/>
  <c r="J217" i="1"/>
  <c r="L222" i="1" l="1"/>
  <c r="K222" i="1"/>
  <c r="J222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J112" i="1"/>
  <c r="L112" i="1"/>
  <c r="L159" i="1" l="1"/>
  <c r="K159" i="1"/>
  <c r="J159" i="1"/>
  <c r="K91" i="1" l="1"/>
  <c r="L91" i="1"/>
  <c r="M12" i="1" l="1"/>
  <c r="L12" i="1"/>
  <c r="K12" i="1"/>
  <c r="K188" i="1" l="1"/>
  <c r="J188" i="1"/>
  <c r="L187" i="1"/>
  <c r="L184" i="1"/>
  <c r="L182" i="1"/>
  <c r="L188" i="1" l="1"/>
  <c r="N58" i="1" l="1"/>
  <c r="N56" i="1"/>
  <c r="M56" i="1"/>
  <c r="N52" i="1"/>
  <c r="M52" i="1"/>
  <c r="N51" i="1"/>
  <c r="M51" i="1"/>
  <c r="N50" i="1"/>
  <c r="M50" i="1"/>
  <c r="N49" i="1"/>
  <c r="M49" i="1"/>
  <c r="N47" i="1"/>
  <c r="M47" i="1"/>
  <c r="N46" i="1"/>
  <c r="M46" i="1"/>
  <c r="N45" i="1"/>
  <c r="M45" i="1"/>
  <c r="N44" i="1"/>
  <c r="M44" i="1"/>
  <c r="N41" i="1"/>
  <c r="M41" i="1"/>
  <c r="N40" i="1"/>
  <c r="M40" i="1"/>
  <c r="N39" i="1"/>
  <c r="M39" i="1"/>
  <c r="N38" i="1"/>
  <c r="M38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18" i="1"/>
  <c r="M18" i="1"/>
  <c r="M61" i="1" l="1"/>
  <c r="M428" i="1" s="1"/>
  <c r="N61" i="1"/>
  <c r="N428" i="1" s="1"/>
  <c r="J95" i="1"/>
  <c r="J225" i="1" l="1"/>
  <c r="J180" i="1"/>
  <c r="J171" i="1"/>
  <c r="K164" i="1"/>
  <c r="L164" i="1"/>
  <c r="J164" i="1"/>
  <c r="J87" i="1"/>
  <c r="J71" i="1"/>
  <c r="J16" i="1"/>
  <c r="L16" i="1" l="1"/>
  <c r="L225" i="1" l="1"/>
  <c r="K225" i="1"/>
  <c r="L180" i="1"/>
  <c r="K180" i="1"/>
  <c r="L171" i="1"/>
  <c r="K171" i="1"/>
  <c r="L95" i="1"/>
  <c r="K95" i="1"/>
  <c r="L87" i="1"/>
  <c r="K87" i="1"/>
  <c r="L71" i="1"/>
  <c r="K71" i="1"/>
  <c r="K16" i="1"/>
</calcChain>
</file>

<file path=xl/sharedStrings.xml><?xml version="1.0" encoding="utf-8"?>
<sst xmlns="http://schemas.openxmlformats.org/spreadsheetml/2006/main" count="2659" uniqueCount="711">
  <si>
    <t>SIRA NO</t>
  </si>
  <si>
    <t>PROJENİN ADI</t>
  </si>
  <si>
    <t>KARAKTERİSTİĞİ</t>
  </si>
  <si>
    <t>İŞİN</t>
  </si>
  <si>
    <t>Başlama Tarihi</t>
  </si>
  <si>
    <t>Bitiş        Tarihi</t>
  </si>
  <si>
    <t>DÜŞÜNCELER    (AÇIKLAMALAR)</t>
  </si>
  <si>
    <t>SEKTÖRÜN ADI</t>
  </si>
  <si>
    <t>TOPLAM</t>
  </si>
  <si>
    <t>KURUM ADI</t>
  </si>
  <si>
    <t>DSİ</t>
  </si>
  <si>
    <t>TARIM</t>
  </si>
  <si>
    <t>Ağrı-Eleşkirt İlçe Merkezi Alakış Deresi 2.Kısım ve Yücekapı Beldesi Çetinsu Köyü</t>
  </si>
  <si>
    <t>Ağrı-Merkez Tezeren ve Yakınca Köyleri</t>
  </si>
  <si>
    <t>Ağrı-Taşlıçay Kumluca Köyü</t>
  </si>
  <si>
    <t>Ağrı Merkez Taşlıçay Deresi</t>
  </si>
  <si>
    <t>Ağrı-Patnos Yukarıgöçmez Göleti</t>
  </si>
  <si>
    <t>Ağrı-Patnos Yeşilhisar Göleti</t>
  </si>
  <si>
    <t>Ağrı-Yazıcı Barajı Onarımı</t>
  </si>
  <si>
    <t>Ağrı 85. Şube Bina Tesisleri Onarımı</t>
  </si>
  <si>
    <t>Ağrı 85.  Şube Taşkın ve Kurutma Tesisleri Onarımı</t>
  </si>
  <si>
    <t>Ağrı Aydıntepe Barajı Sulaması Proje Yapımı</t>
  </si>
  <si>
    <t>Ağrı-Tutak Projesi Planlama Revizyonu</t>
  </si>
  <si>
    <t>Ağrı Tutak Çırpılı Göleti ve Sulaması Planlama Raporu</t>
  </si>
  <si>
    <t>AĞRI</t>
  </si>
  <si>
    <t>Devam Ediyor</t>
  </si>
  <si>
    <t>Proje Aşamasında</t>
  </si>
  <si>
    <t>BÜTÇE TÜRÜ</t>
  </si>
  <si>
    <t>2017 YILI ÖDENEĞİ                 ( TL )</t>
  </si>
  <si>
    <t>ÖB</t>
  </si>
  <si>
    <t>Ağrı Ovası Yazıcı Sulaması 2. Kısım</t>
  </si>
  <si>
    <t>Ağrı Ovası Yazıcı Sulaması Batı Derivasyon Tüneli İkmali</t>
  </si>
  <si>
    <t>Ağrı Ovası Yazıcı Sulaması Yukarı Havza Islahı</t>
  </si>
  <si>
    <t>Ağrı Ovası Yazıcı Sulaması Güvenlik Tedbirleri</t>
  </si>
  <si>
    <t>Ağrı Taşlıçay Aşağı Dumanlı Köyü 2.Kısım</t>
  </si>
  <si>
    <t>Ağrı Eleşkirt Yücekapı Beldesi Şeryan Çayı</t>
  </si>
  <si>
    <t>Ağrı Eleşkirt İlçe Merkezi Tersip Bendi ve Islah Sekisi Yapımı</t>
  </si>
  <si>
    <t>Ağrı Doğubayazıt İlçesi Ortadirek, Gökçebulak ve Somkaya Köyleri Tersip Bendi ve Islah Sekisi Yapımı</t>
  </si>
  <si>
    <t>Ağrı-Patnos Yukarıgöçmez Göleti Sulaması</t>
  </si>
  <si>
    <t>Ağrı-Patnos Yeşilhisar Göleti Sulaması</t>
  </si>
  <si>
    <t>Ağrı-Taşlıçay Derecek Göleti Sulaması</t>
  </si>
  <si>
    <t>Orman ve Su İşleri Bakanlığı Birimleri Ağrı İli Müşterek Kampüs Yapımı</t>
  </si>
  <si>
    <t>DSİ 85. Şube Müdürlüğü Akaryakıt İstasyonu Yapımı</t>
  </si>
  <si>
    <t>Ağrı Taşlıçay Derecek Göleti</t>
  </si>
  <si>
    <t>Ağrı Tutak Karahalit Barajı Proje Yapımı</t>
  </si>
  <si>
    <t>Ağrı Tutak Nadirşeyh Barajı Proje Yapımı</t>
  </si>
  <si>
    <t>Ağrı Patnos Şekerova Barajı Proje Yapımı</t>
  </si>
  <si>
    <t>Ağrı Patnos İçmesuyu Arıtma Tesisi</t>
  </si>
  <si>
    <t>Ağrı İli 2.Grup Taşkın Koruma İstikşaf Raporu Hazırlanması</t>
  </si>
  <si>
    <t>Ağrı Doğubayazıt İçmesuyu Temini ve Musun Ovası Sulaması Planlama Mühendislik Hizmetleri</t>
  </si>
  <si>
    <t>Ağrı 4.Grup Taşkın ve Rusubat Kontrolüne Yönelik İstikşaf Raporları Yapımı</t>
  </si>
  <si>
    <t>Ağrı 85. Şube Müdürlüğü Sulamaları Koruyucu Tedbirleri</t>
  </si>
  <si>
    <t>Ağrı 85. Şube Taşkın ve Kurutma Tesisleri Onarımı 2.Kısım</t>
  </si>
  <si>
    <t>İhale Aşamasında</t>
  </si>
  <si>
    <t>ELEŞKİRT</t>
  </si>
  <si>
    <t>TAŞLIÇAY</t>
  </si>
  <si>
    <t>DOĞUBAYAZIT</t>
  </si>
  <si>
    <t>PATNOS</t>
  </si>
  <si>
    <t>İÇMESUYU</t>
  </si>
  <si>
    <t>ULAŞTIRMA</t>
  </si>
  <si>
    <t>DİYADİN</t>
  </si>
  <si>
    <t>TUTAK</t>
  </si>
  <si>
    <t>MERKEZ</t>
  </si>
  <si>
    <t>YATIRIMICI DAİRE : İLLER BANKASI AŞ. ERZURUM BÖLGE MÜDÜRLÜĞÜ</t>
  </si>
  <si>
    <t>İLLER BANKASI AŞ. ERZURUM BÖLGE MÜDÜRLÜĞÜ</t>
  </si>
  <si>
    <t>CEVDET SUNAY KIŞLASI 120 AD (3+1) LOJ.SOSYAL TESİS VE ÇEVRE TANZİMİ YAPIM İŞİ</t>
  </si>
  <si>
    <t>Ağrı- Patnos</t>
  </si>
  <si>
    <t>ÜST YAPI</t>
  </si>
  <si>
    <t>AĞRI TAŞLIÇAY İÇME SUYU İNŞAATI</t>
  </si>
  <si>
    <t>Ağrı - Taşlıçay</t>
  </si>
  <si>
    <t xml:space="preserve">DKH    </t>
  </si>
  <si>
    <t xml:space="preserve">DKH   </t>
  </si>
  <si>
    <t>Orman Bölge Müdürlüğü</t>
  </si>
  <si>
    <t>Tarım</t>
  </si>
  <si>
    <t>DS</t>
  </si>
  <si>
    <t>Fidan Üretim Projesi</t>
  </si>
  <si>
    <t>Merkez</t>
  </si>
  <si>
    <t>Tesisler</t>
  </si>
  <si>
    <t>Başlamadı</t>
  </si>
  <si>
    <t>Makine Teç. ve Ekipman Alımları</t>
  </si>
  <si>
    <t>Orman Kadastro Projesi</t>
  </si>
  <si>
    <t>Orman Kadastrosu</t>
  </si>
  <si>
    <t>Orman Koruma ve Yangınla Müc. Prj.</t>
  </si>
  <si>
    <t>Kuş Yuvası</t>
  </si>
  <si>
    <t>Ağaçlandırma ve Top. Muh. Projesi</t>
  </si>
  <si>
    <t>Ağaçlandırma Tesis</t>
  </si>
  <si>
    <t>Ağaçlandırma Bakım</t>
  </si>
  <si>
    <t>Ağaçlandırma ve Top. Muh. Proj</t>
  </si>
  <si>
    <t>Eleşkirt</t>
  </si>
  <si>
    <t>Erezyon Kont. Tesis</t>
  </si>
  <si>
    <t>Erezyon Kont. Bakım</t>
  </si>
  <si>
    <t>Mera Islahı</t>
  </si>
  <si>
    <t>Etüd Proje</t>
  </si>
  <si>
    <t>Fidan Üretimi</t>
  </si>
  <si>
    <t>Fidan Bakımı</t>
  </si>
  <si>
    <t>Bina İnşaatları</t>
  </si>
  <si>
    <t>YATIRIMCI DAİRE : ERZURUM ORMAN BÖLGE MÜDÜRLÜĞÜ</t>
  </si>
  <si>
    <t>YATIRIMICI DAİRE : AĞRI İL MİLLİ EĞİTİM MÜDÜRLÜĞÜ</t>
  </si>
  <si>
    <t>Milli Eğitim Müdürlüğü</t>
  </si>
  <si>
    <t>Eğitim</t>
  </si>
  <si>
    <t>Genel</t>
  </si>
  <si>
    <t>MERKEZ MESLEKİ VE TEKNİK LİSE 16 DERSLİK</t>
  </si>
  <si>
    <t>16 Derslik</t>
  </si>
  <si>
    <t>05/09/2016</t>
  </si>
  <si>
    <t>30/10/2017</t>
  </si>
  <si>
    <t>MERKEZ 100. YIL GAZİ 16 DERSLİKLİ İLKOKULU</t>
  </si>
  <si>
    <t>MERKEZ 100. YIL MAHALLESİ 3 DERSLİKLİ ANAOKULU</t>
  </si>
  <si>
    <t>3 Derslikli</t>
  </si>
  <si>
    <t>10.15.2016</t>
  </si>
  <si>
    <t>10.17.2018</t>
  </si>
  <si>
    <t>MERKEZ NACİ GÖKÇE ANADOLU LİSESİ 24 DERSLİK 200 ÖĞR PAN VE SPOR SAL.</t>
  </si>
  <si>
    <t>24 Derslikli 200 öğrenci Pansiyonu 1 spor salonu</t>
  </si>
  <si>
    <t xml:space="preserve">DİYADİN İMAM HATİP 12 DERSLİKLİ ORTAOKULU </t>
  </si>
  <si>
    <t>Diyadin</t>
  </si>
  <si>
    <t>12 Derslik</t>
  </si>
  <si>
    <t>DİYADİN 24 DERSLİKLİ 200 ÖĞR. PAN VE SPOR SAL MESLEKİ VE TEKNİK LİS.</t>
  </si>
  <si>
    <t>24 derslikli 200 öğrenci Pansiyonu 1 spor salonu</t>
  </si>
  <si>
    <t>DİYADİN İMAM HATİP LİSESİ</t>
  </si>
  <si>
    <t>16 derslik ve 100 öğrenci pansiyonu</t>
  </si>
  <si>
    <t>15/04/2014</t>
  </si>
  <si>
    <t>21/08/2017</t>
  </si>
  <si>
    <t>DOĞUBAYAZIT MESLEKİ VE TEKNİK LİSE</t>
  </si>
  <si>
    <t>D. Bayazıt</t>
  </si>
  <si>
    <t>24 Derslikli 100 öğrenci Pansiyonu</t>
  </si>
  <si>
    <t>12/08/2015</t>
  </si>
  <si>
    <t>15/11/2017</t>
  </si>
  <si>
    <t>DOĞUBAYAZIT İLÇESİ İSHAKPAŞA MAHALLESİ İLKOKULU 16 DERSLİK</t>
  </si>
  <si>
    <t>30/10/2015</t>
  </si>
  <si>
    <t>DOĞUBAYAZIT İLÇESİ YENİ MAHALLE 16 DERSLİK İLKOKULU</t>
  </si>
  <si>
    <t>30/09/2015</t>
  </si>
  <si>
    <t>DOĞUBAYAZIT TİCARET MESLEK LİSESİ</t>
  </si>
  <si>
    <t>03/06/2013</t>
  </si>
  <si>
    <t>DOĞUBAYAZIT İMAM HATİP LİSESİ</t>
  </si>
  <si>
    <t>40 derslikli 300 öğrenci Pansiyonu</t>
  </si>
  <si>
    <t>15/07/2015</t>
  </si>
  <si>
    <t xml:space="preserve">HAMUR İMAM HATİP LİSESİ </t>
  </si>
  <si>
    <t>Hamur</t>
  </si>
  <si>
    <t>14/08/2015</t>
  </si>
  <si>
    <t xml:space="preserve">HAMUR ÇPL ANADOLU LİSESİ ATÖLYESİ </t>
  </si>
  <si>
    <t>1 Atölye</t>
  </si>
  <si>
    <t>10/06/2015</t>
  </si>
  <si>
    <t>HAMUR YUKARI GÖZLÜCE KÖYÜ 4 DERSLİKLİ İLKOKULU</t>
  </si>
  <si>
    <t>4 Derslik</t>
  </si>
  <si>
    <t>20/04/2016</t>
  </si>
  <si>
    <t>HAMUR KAÇMAZ KÖYÜ ORTAOKULU 4 DAİRELİ LOJMAN</t>
  </si>
  <si>
    <t>Patnos</t>
  </si>
  <si>
    <t>PATNOS 14 NİSAN 16 DERSLİKLİ ORTAOKULU</t>
  </si>
  <si>
    <t>PATNOS YEŞİLÇİMEN MAH. 3 DERSLİKLİ ANAOKULU</t>
  </si>
  <si>
    <t xml:space="preserve">PATNOS MESLEKİ VE TEKNİK LİSE </t>
  </si>
  <si>
    <t xml:space="preserve">PATNOS REHBERLİK ARAŞTIRMA MERKEZİ </t>
  </si>
  <si>
    <t>Hizmet Binası</t>
  </si>
  <si>
    <t xml:space="preserve">TUTAK ÇPL ANADOLU LİSESİ ATÖLYESİ </t>
  </si>
  <si>
    <t>Tutak</t>
  </si>
  <si>
    <t>11/06/2015</t>
  </si>
  <si>
    <t xml:space="preserve">TUTAK PALANDÖKEN KÖYÜ İLKOKULU 2 DERSLİKLİ 1 LOJMAN </t>
  </si>
  <si>
    <t>2 Derslik 1 Lojman</t>
  </si>
  <si>
    <t>Merkez, Eleşkirt, D.Bayazıt</t>
  </si>
  <si>
    <t>Merkez,Eleşkirt, D.Bayazıt</t>
  </si>
  <si>
    <t>Merkez, Eleşkirt,      Diyadin</t>
  </si>
  <si>
    <t>YATIRIMICI DAİRE : İL SAĞLIK MÜDÜRLÜĞÜ</t>
  </si>
  <si>
    <t>Sağlık Bakanlığı</t>
  </si>
  <si>
    <t>Sağlık</t>
  </si>
  <si>
    <t>GB</t>
  </si>
  <si>
    <t>400 Yataklı Ağrı Devlet Hastanesi</t>
  </si>
  <si>
    <t>Ağrı 30 Ünitli ADSM+Sağ.Müd.+Halk Sağ.+Müd.+112 Acil Binası+5-6 . Hekimlik ASM</t>
  </si>
  <si>
    <t>1.790.000.</t>
  </si>
  <si>
    <t>Tutak Devlet Hast.10 Daireli Personel Lojmanı</t>
  </si>
  <si>
    <t>YATIRIMICI DAİRE : GENÇLİK HİZMETLERİ VE SPOR İL MÜDÜRLÜĞÜ</t>
  </si>
  <si>
    <t>Gençlik Hizmetleri ve Spor İl Müdürlüğü</t>
  </si>
  <si>
    <t xml:space="preserve">Genel </t>
  </si>
  <si>
    <t>2500 Kişilik Kapalı Spor Salonu Yapım İşi</t>
  </si>
  <si>
    <t>Spor Salonu</t>
  </si>
  <si>
    <t>100 Yataklı Kamp Eğitim Merkezi İkmal İnşaatı</t>
  </si>
  <si>
    <t>Kamp Eğitim Merkezi</t>
  </si>
  <si>
    <t>Özel</t>
  </si>
  <si>
    <t>Hamur Sentetik Çim Yüzeyli Futbol Sahası, Tel Çit, Aydınlatma ve İkili Soyunma Odası</t>
  </si>
  <si>
    <t>Futbol Sahası</t>
  </si>
  <si>
    <t>Eleşkirt Gençlik Merkezi</t>
  </si>
  <si>
    <t>Gençlik Merkezi</t>
  </si>
  <si>
    <t>Diyadin Gençlik Merkezi</t>
  </si>
  <si>
    <t>YATIRIMICI DAİRE : AĞRI ÇEVRE VE ŞEHRİCİLİK İL MÜDÜRLÜĞÜ</t>
  </si>
  <si>
    <t>Çevre ve Şeh. İl Müdürlüğü</t>
  </si>
  <si>
    <t>DKH</t>
  </si>
  <si>
    <t>Doğubayazıt</t>
  </si>
  <si>
    <t>İnşaat</t>
  </si>
  <si>
    <t>Etüt-Proje</t>
  </si>
  <si>
    <t>YATIRIMICI DAİRE : AĞRI İL AFET VE ACİL DURUM MÜDÜRLÜĞÜ</t>
  </si>
  <si>
    <t>İl Afet ve Acil Durum Müdürlüğü</t>
  </si>
  <si>
    <t>AĞRI İLİ ELEŞKİRT İLÇESİ ESENTEPE MAHALLESİ AFET EVLERİ İÇME SUYU YAPIM İŞİ</t>
  </si>
  <si>
    <t>-</t>
  </si>
  <si>
    <t>DEVAM EDİYOR</t>
  </si>
  <si>
    <t>AĞRI İLİ DOĞUBAYAZIT İLÇESİ KARABULAK KÖYÜ AFET KONUTLARI İÇME SUYU YAPIM İŞİ</t>
  </si>
  <si>
    <t>AĞRI MERKEZ VE İLÇELERİ MUHTELİF KÖYLER E.Y.Y YÖNTEMİYLE KONUT YAPIMI</t>
  </si>
  <si>
    <t>MUHTELİF İLÇELER</t>
  </si>
  <si>
    <t>KONUT</t>
  </si>
  <si>
    <t>AĞRI MERKEZ VE İLÇELERİ MUHTELİF KÖYLER E.Y.Y YÖNTEMİYLE AHIR YAPIMI</t>
  </si>
  <si>
    <t>YATIRIMICI DAİRE : AĞRI İL GIDA TARIM VE HAYVANCILIK MÜDÜRLÜĞÜ</t>
  </si>
  <si>
    <t>AĞRI İL GIDA TARIM VE HAYVANCILIK MÜDÜRLÜĞÜ</t>
  </si>
  <si>
    <t>BİTKİSEL ÜRETİMİN GELİŞTİRİLMESİ PROJESİ</t>
  </si>
  <si>
    <t>ÇAYIR MERA YEM BİTKİLERİ ÜRETİMİNİ GELİŞTİRME PROJESİ</t>
  </si>
  <si>
    <t>DAP İLLERİ ARAZİ TOPLULAŞTIRMA PROJESİ-DEVAM EDEN İŞLER</t>
  </si>
  <si>
    <t>GIDA HİZMETLERİ</t>
  </si>
  <si>
    <t>HAYVAN HASTALIK VE ZARARLILARI İLE MÜCADELE PROJESİ</t>
  </si>
  <si>
    <t>HAYVANCILIĞI GELİŞTİRME PROJESİ</t>
  </si>
  <si>
    <t>HAYVANCILIK YATIRIMLARININ DESTEKLENMESİ PROGRAMI</t>
  </si>
  <si>
    <t>ITRİ VE TIBBİ BİTKİLER İLE BOYA BİTKİLERİ YETİŞTİRİCİLİĞİNİN GEL.PRJ.</t>
  </si>
  <si>
    <t>İDARİ KAPASİTESİNİN GELİŞTİRİLMESİ PROJESİ</t>
  </si>
  <si>
    <t>KIRSAL KALKINMA YATIRIMLARININ DESTEKLENMESİ PROJESİ</t>
  </si>
  <si>
    <t>KONTROL HİZMETLERİNİN GELİŞTİRİLMESİ PROJESİ</t>
  </si>
  <si>
    <t>MERA HİZMETLERİ</t>
  </si>
  <si>
    <t>ORGANİK TARIMIN YAYGINLAŞTIRILMASI VE KONTROLÜ PROJESİ</t>
  </si>
  <si>
    <t>SULARDA TARIMSAL FAAL. KAYNAKLANAN KİRLİLİĞİN KONTROLÜ PRJ.</t>
  </si>
  <si>
    <t>TARIMSAL YAYIM HİZMETLERİ PROJESİ</t>
  </si>
  <si>
    <t xml:space="preserve">YATIRIMICI DAİRE : TEİAŞ 17. BÖLGE MÜDÜRLÜĞÜ </t>
  </si>
  <si>
    <t xml:space="preserve">TEİAŞ 17. BÖLGE MÜDÜRLÜĞÜ </t>
  </si>
  <si>
    <t>ENERJİ</t>
  </si>
  <si>
    <t>ELEŞKİRT TM</t>
  </si>
  <si>
    <t>ELEŞKİRT TM İRTİBAT HATLARI</t>
  </si>
  <si>
    <t>GÜRBULAK TM (Yüksek Gerilim Doğru Akım Sistemi Kontrol ve Kumanda Binası -OG Metal Clad Binası)</t>
  </si>
  <si>
    <t>YATIRIMICI DAİRE : AİLE ve SOSYAL POLİTİKALAR İL MÜDÜRLÜĞÜ</t>
  </si>
  <si>
    <t>AİLE ve SOSYAL POLİTİKALAR İL MÜDÜRLÜĞÜ</t>
  </si>
  <si>
    <t>ENGELSİZ YAŞAM MERKEZİ</t>
  </si>
  <si>
    <t>BETONARME</t>
  </si>
  <si>
    <t>YATIRIMICI DAİRE : İBRAHİM ÇEÇEN ÜNİVERSİTESİ</t>
  </si>
  <si>
    <t xml:space="preserve"> İBRAHİM ÇEÇEN ÜNİVERSİTESİ</t>
  </si>
  <si>
    <t>EĞİTİM</t>
  </si>
  <si>
    <t>Öğrenci Yaşam Merkezi</t>
  </si>
  <si>
    <t>100 adet Lojman Yapım İşi</t>
  </si>
  <si>
    <t>YATIRIMICI DAİRE : KARAYOLLARI 12. BÖLGE MÜDÜRLÜĞÜ</t>
  </si>
  <si>
    <t xml:space="preserve"> KARAYOLLARI 12. BÖLGE MÜDÜRLÜĞÜ</t>
  </si>
  <si>
    <t>KARAYOLLARI 11.BÖLGE MÜDÜRLÜĞÜ</t>
  </si>
  <si>
    <t>BY</t>
  </si>
  <si>
    <t>(AĞRI-DOĞUBAYAZIT)AYR.-ÇALDIRAN (DAP)*</t>
  </si>
  <si>
    <t>PATNOS-MALAZGİRT-BULANIK (DAP)</t>
  </si>
  <si>
    <t>1A</t>
  </si>
  <si>
    <t>116.ŞUBE PATNOS BAKIM EVİ (DAP)</t>
  </si>
  <si>
    <t xml:space="preserve">AĞRI </t>
  </si>
  <si>
    <t>YATIRIMICI DAİRE : KARAYOLLARI 11. BÖLGE MÜDÜRLÜĞÜ</t>
  </si>
  <si>
    <t>Ağrı İl Özel İdaresi</t>
  </si>
  <si>
    <t>MB</t>
  </si>
  <si>
    <t>Kilitli Parke Üretim Tesisi</t>
  </si>
  <si>
    <t>06.15.2016</t>
  </si>
  <si>
    <t>06.20.2017</t>
  </si>
  <si>
    <t>06.20.2016</t>
  </si>
  <si>
    <t>04.25.2016</t>
  </si>
  <si>
    <t>04.26.2016</t>
  </si>
  <si>
    <t>Dumanlı Köyü HİS Göleti</t>
  </si>
  <si>
    <t>11.25.2017</t>
  </si>
  <si>
    <t>YATIRIMICI DAİRE : İL ÖZEL İDARESİ</t>
  </si>
  <si>
    <t>GERİ GÖNDERME MERKEZİ YAPIM İŞİ</t>
  </si>
  <si>
    <t xml:space="preserve">400 KİŞİLİK </t>
  </si>
  <si>
    <t>İL GÖÇ İDARESİ MÜDÜRLÜĞÜ</t>
  </si>
  <si>
    <t>YATIRIMICI DAİRE: AĞRI MERKEZ İLÇE VE KÖYLERİNE HİZMET GÖTÜRME BİRLİĞİ BAŞKANLIĞI</t>
  </si>
  <si>
    <t>Ağrı Merkez İlçe ve Köylerine Hizmet Götürme Birliği</t>
  </si>
  <si>
    <t>Ö.B</t>
  </si>
  <si>
    <t>FATİH MAHALLESİ GENÇLİK MERKEZİ YAPIM İŞİ</t>
  </si>
  <si>
    <t>AŞ.SAKLICA KÖYÜ 
YURT MEZRASI KÖPRÜ YAPIM İŞİ</t>
  </si>
  <si>
    <t>AĞRI MERKEZE BAĞLI AŞKALE KÖYÜNE SENTETİK 
ÇİM YÜZEYLİ KAPALI HALI SAHA YAPIM İŞİ</t>
  </si>
  <si>
    <t xml:space="preserve">BAŞKENT-BEŞBULAK-UZUNVELİ-ORTAKENT-
ÇAYIR-MOLLAALİ-BAŞÇAVUŞ KÖYLERİ İÇMESUYU YAPIM İŞİ
</t>
  </si>
  <si>
    <t xml:space="preserve">BALLIBOSTAN KÖYÜ KÖY KONAĞI
</t>
  </si>
  <si>
    <t xml:space="preserve">YAZILI KÖYÜ KÖY KONAĞI
</t>
  </si>
  <si>
    <t xml:space="preserve">KARASU KÖYÜ KÖY KONAĞI
</t>
  </si>
  <si>
    <t xml:space="preserve">AĞRI MERKEZ TEZEREN-DEDEMAKSUT-GÜVENDİK 
KÖYLERİ ARASI İLE AĞRI MERKEZ TCK-KAZLI-BALLIBOSTAN YURTPINAR, YIĞINTEPE  KÖY YOLLARININ BİTÜMLÜ SICAK KARIŞIM ASFALT YAPIM
</t>
  </si>
  <si>
    <t xml:space="preserve">AĞRI MERKEZE BAĞLI BALLIBOSTAN KÖYÜNE SENTETİK ÇİM YÜZEYLİ KAPALI HALI SAHA YAPIM İŞİ
</t>
  </si>
  <si>
    <t xml:space="preserve">DOĞANSU KÖYÜ KÖY KONAĞI
</t>
  </si>
  <si>
    <t>Gürbulak Gümrük Müdürlüğü Hizmet BinalarıYapım İşi</t>
  </si>
  <si>
    <t>TURİZM</t>
  </si>
  <si>
    <t>Ahmed-i Hani Türbesi Çevre Düzenleme İşi</t>
  </si>
  <si>
    <t>Esnemez Köyü Köy Konağı Yapım İşi</t>
  </si>
  <si>
    <t>Ahmed-i Hani Kent Müzesi ve Eski Bayazıt Evi Yapımı, Çevre Düzenlemesi, Peyzaj ve Sulama Sistemi Yapımı ile Çevre Aydınlat
Güvenlik Sistemleri ve Elektrik Tesisatı Yapım İşi</t>
  </si>
  <si>
    <t>SPOR</t>
  </si>
  <si>
    <t>Suluçem - Telçeker Köyleri Halı Saha Yapım İşi</t>
  </si>
  <si>
    <t>Ağrı Zirai Karantina Müdürlüğü Hizmet Binası Yapım İşi</t>
  </si>
  <si>
    <t>ULAŞTIRMA
HABERLEŞME</t>
  </si>
  <si>
    <t>Eski Hükümet Konağı Restorasyon İşi</t>
  </si>
  <si>
    <t>Sarı Baba Türbesi Yapımı ve Çevre Düzenlemesi işi</t>
  </si>
  <si>
    <t>Tarihi Bayazıt Medresesi Yapım İşi</t>
  </si>
  <si>
    <t>Nuh'un Gemisi Alanının Çevre Düzenlemesi ve İç Tefrişat İşi</t>
  </si>
  <si>
    <t xml:space="preserve">YATIRIMCI DAİRE : Doğubayazıt Kaymakamlığı Köylere Hizmet Götürme Birliği </t>
  </si>
  <si>
    <t>Doğubayazıt Kaymakamlığı</t>
  </si>
  <si>
    <t>Mahalli İdareler (MB)</t>
  </si>
  <si>
    <t>Goncalı Köyü Köy Konağı Yapım İşi.</t>
  </si>
  <si>
    <t xml:space="preserve">Eleşkirt </t>
  </si>
  <si>
    <t>Kalan işler 2017 yılı inşaat sezonunda başlanacaktır.</t>
  </si>
  <si>
    <t>Mollasülyman Köyü Köy Konağı Yapım İşi.</t>
  </si>
  <si>
    <t>Değirmenoluğu Köyü Köy Konağı Yapım İşi.</t>
  </si>
  <si>
    <t>Eleşkirt Aile Destek Merkezi Yapım İşi.</t>
  </si>
  <si>
    <t>Yayladüzü Beldesi Gençlik Merkezi YApım İşi.</t>
  </si>
  <si>
    <t>Toprakkale Köyü Kapalı Halı Saha Yapım İşi.</t>
  </si>
  <si>
    <t>Mollasüleeyman Köyü Kapalı Halı Saha Yapım İşi.</t>
  </si>
  <si>
    <t>Yücekapı Beldesi Kapalı Halı Saha Yapım İşi.</t>
  </si>
  <si>
    <t xml:space="preserve">Mollasülyman ve Değirmenoluğu Köyleri Ekmeğimiz Eziyetimiz Olmasın 2 Adet Ortak Köy Fırını Dap Projesi </t>
  </si>
  <si>
    <t>Eleşkirt Kaymakamlığı</t>
  </si>
  <si>
    <t>ÇÖKELGE KÖYÜ İSALE HATTI VE DEPO YAPIMI</t>
  </si>
  <si>
    <t>YK.DÜZMEYDAN EK İSALE HATTI</t>
  </si>
  <si>
    <t>TAŞLIÇAY İLÇESİ BAYRAMYAZI KÖYÜNE 1 ADET 2X2X8 MENFEZ YAPIMI İLE TAŞTEKER İÇME SUYU DEPOSU ONARIMI</t>
  </si>
  <si>
    <t xml:space="preserve">TAŞLIÇAY İLÇESİ AİLE DESTEK MERKEZİ YAPIM İŞİ </t>
  </si>
  <si>
    <t>TAŞLIÇAY KAYMAKAMLIĞI</t>
  </si>
  <si>
    <t>YATIRIMICI DAİRE : TUTAK İLÇE KÖYLERE HİZMET GÖTÜRME BİRLİĞİ</t>
  </si>
  <si>
    <t>YATIRIMICI DAİRE : TAŞLIÇAY İLÇE KÖYLERE HİZMET GÖTÜRME BİRLİĞİ</t>
  </si>
  <si>
    <t>TUTAK KAYMAKAMLIĞI</t>
  </si>
  <si>
    <t>KARAAĞAÇ-AŞ.KARGALIK-İKİGÖZÜM-ESMER GRUP KÖYLERİ BSK ASFALT YOL YAPIM İŞİ</t>
  </si>
  <si>
    <t>STANDART GELİŞTİRME</t>
  </si>
  <si>
    <t xml:space="preserve">ANKARA BÜYÜKŞEHİR BELEDİYESİNCE YAPILACAK   18 KM  ASFALT YOL YAPIM İŞİ </t>
  </si>
  <si>
    <t xml:space="preserve">ANKARA BÜYÜKŞEHİR BELEDİYESİNCE YAPILACAK   5.000 M2 PARK  YAPIM İŞİ </t>
  </si>
  <si>
    <t>100 M3 LÜK SU DEPOSU YAPIM İŞİ</t>
  </si>
  <si>
    <t>ANKARA BÜYÜKŞEHİR BELEDİYESİNCE YAPILACAK 143 M2 LİK PREFABRİK TAZİYE EVİ</t>
  </si>
  <si>
    <t xml:space="preserve">140 KM LİK İÇME SUYU İSALE HATTI DÖŞENMESİ </t>
  </si>
  <si>
    <t>İZMİT BELEDİYESİNCE 50 KİŞİ KAPASİTELİ CEP SİNEMASI YAPIMI</t>
  </si>
  <si>
    <t>İZMİT BELEDİYESİNCE ÇORBA ÇEŞMESİ YAPILMASI</t>
  </si>
  <si>
    <t xml:space="preserve">YATIRIMICI DAİRE : DİYADİN BELEDİYESİ </t>
  </si>
  <si>
    <t>HAMUR BELEDİYESİ</t>
  </si>
  <si>
    <t>D.K.H</t>
  </si>
  <si>
    <t>MESİRE ALANI</t>
  </si>
  <si>
    <t>HAMUR</t>
  </si>
  <si>
    <t>KÜLTÜR MERKEZİ</t>
  </si>
  <si>
    <t>PROJE AŞAMASINDA</t>
  </si>
  <si>
    <t>DÜĞÜN SALONU VE BELEDİYE GARAJI</t>
  </si>
  <si>
    <t>ÇEVRE VE ÜSTYAPI DÜZENLEME İŞLERİ</t>
  </si>
  <si>
    <t>İHALE AŞAMASINDA</t>
  </si>
  <si>
    <t>PARK VE YEŞİL ALANLAR</t>
  </si>
  <si>
    <t>Patnos Belediyesi</t>
  </si>
  <si>
    <t>Kent İçi  Yolların Yapımı</t>
  </si>
  <si>
    <t>İhale aşamasında</t>
  </si>
  <si>
    <t>Alış Veriş Merkez Yapım İşi</t>
  </si>
  <si>
    <t>DEDELİ BEL.</t>
  </si>
  <si>
    <t>G.B.</t>
  </si>
  <si>
    <t>MUHT. SOKAKLARDA PARKE TAŞI YAPIM İŞİ</t>
  </si>
  <si>
    <t>DEDELİ BELDESİ</t>
  </si>
  <si>
    <t>2017 YILI İÇERİSİNDE BİTİRİLECEKTİR.</t>
  </si>
  <si>
    <t>D.K.H.</t>
  </si>
  <si>
    <t>2 AD. TAZİYE EVİ YAPIMI</t>
  </si>
  <si>
    <t>2 AD. 50 m3 SU DEPOSU YAP.</t>
  </si>
  <si>
    <t>HİBE</t>
  </si>
  <si>
    <t>KÜLTÜR MERKEZİ YAP.</t>
  </si>
  <si>
    <t>YATIRIMICI DAİRE : PATNOS - DEDELİ BELEDİYESİ</t>
  </si>
  <si>
    <t>YATIRIMICI DAİRE : TAŞLIÇAY BELEDİYE BAŞKANLIĞI</t>
  </si>
  <si>
    <t>TAŞLIÇAY BELEDİYESİ</t>
  </si>
  <si>
    <t>TAŞLIÇAY BELEDİYESİ MUHTELİF SOKAKLARDA PARKE TAŞI YAPIM İŞİ</t>
  </si>
  <si>
    <t>2017 YILI İÇERİSİNDE BİTİRİLECEKTİR</t>
  </si>
  <si>
    <t>PARK YAPIMI</t>
  </si>
  <si>
    <t>M.B.</t>
  </si>
  <si>
    <t>TOKİ AFET KONUTLARI KAN.VE İÇMESUYU ŞEB.YAP.İŞİ</t>
  </si>
  <si>
    <t xml:space="preserve">İÇMESUYU ŞEHİR ŞEBEKESİ YAPIM İŞİ </t>
  </si>
  <si>
    <t>YATIRIMICI DAİRE :HAMUR BELEDİYE BAŞKANLIĞI</t>
  </si>
  <si>
    <t>YATIRIMICI DAİRE : AĞRI BELEDİYESİ</t>
  </si>
  <si>
    <t>AĞRI BELEDİYESİ</t>
  </si>
  <si>
    <t>HAL BİNASI YAPIM İŞİ</t>
  </si>
  <si>
    <t>GENEL TOPLAM</t>
  </si>
  <si>
    <t>FİZİKİ GERÇEKLEŞME       %</t>
  </si>
  <si>
    <t>NAKDİ GERÇEKLEŞME    %</t>
  </si>
  <si>
    <t>YATIRIMICI DAİRE : TAPU VE KADASTRO 8. BÖLGE MÜDÜRLÜĞÜ</t>
  </si>
  <si>
    <t>TAPU VE KADASTRO 8. BÖLGE MÜDÜRLÜĞÜ</t>
  </si>
  <si>
    <t xml:space="preserve">DKH     </t>
  </si>
  <si>
    <t xml:space="preserve">KADASTRO HARİTA VE BİLGİLERİNİN GÜNCELLENMESİ İŞİ </t>
  </si>
  <si>
    <t>Ağrı- Eleşkirt- Hamur</t>
  </si>
  <si>
    <t>YATIRIMICI DAİRE : DOĞUBAYAZIT BELEDİYE BAŞKANLIĞI</t>
  </si>
  <si>
    <t>Doğubayazıt Belediyesi</t>
  </si>
  <si>
    <t>Hayvan Barınağı</t>
  </si>
  <si>
    <t xml:space="preserve">Doğubayazıt </t>
  </si>
  <si>
    <t>Hizmet Binası Yapımı</t>
  </si>
  <si>
    <t>Sebze Hali Yapımı</t>
  </si>
  <si>
    <t>Asfalt Yapım İhalesi</t>
  </si>
  <si>
    <t>Çöp Ara Transfer İstasyonu</t>
  </si>
  <si>
    <t>Kent Bütünü İmar Planı</t>
  </si>
  <si>
    <t>YATIRIMICI DAİRE :     ELEŞKİRT BELEDİYE BAŞKANLIĞI</t>
  </si>
  <si>
    <t>ELEŞKİRT BELEDİYESİ</t>
  </si>
  <si>
    <t>SAĞLIK</t>
  </si>
  <si>
    <t xml:space="preserve">KANALİZASYON VE YAĞMUR SUYU </t>
  </si>
  <si>
    <t>İÇME SUYU PROJESİ</t>
  </si>
  <si>
    <t>İMALAT</t>
  </si>
  <si>
    <t>YOL YAPIM İŞİ</t>
  </si>
  <si>
    <t>PARK YAPIM İŞİ</t>
  </si>
  <si>
    <t>DERE ISLAHI</t>
  </si>
  <si>
    <t>TRAFO MERKEZİ</t>
  </si>
  <si>
    <t>SAAT KULESİ</t>
  </si>
  <si>
    <t>YATIRIMICI DAİRE : BOTAŞ ERZURUM ŞUBE MÜDÜRLÜĞÜ</t>
  </si>
  <si>
    <t>BOTAŞ ERZURUM ŞUBE MÜDÜRLÜĞÜ</t>
  </si>
  <si>
    <t>Kompresör Uniteleri- Gaz Jeneratörleri- Güç Türibüni Alımı</t>
  </si>
  <si>
    <t xml:space="preserve"> KÜPKIRAN MAHALLESİ GENÇLİK MERKEZİ YAPIM İŞ</t>
  </si>
  <si>
    <t>Ağrı Dağı Milli Parkı Turistik Tırmanış Güzergahı ve Buz Mağarası Güzergahı BSK Asfalt Yol Yapımı ve Stabilize Yol İyileştirme İşi</t>
  </si>
  <si>
    <t>YATIRIMCI KURULUŞ</t>
  </si>
  <si>
    <t>PROJE SAYISI</t>
  </si>
  <si>
    <t>PROJE TUTARI                           (TL)</t>
  </si>
  <si>
    <t>ÖNCEKİ YILLAR HARCAMASI                               (TL)</t>
  </si>
  <si>
    <t>2017 YILI ÖDENEĞİ
(TL)</t>
  </si>
  <si>
    <t xml:space="preserve">İBRAHİM ÇEÇEN ÜNİVERSİTESİ </t>
  </si>
  <si>
    <t>DEVLET SU İŞLERİ 8. BÖLGE MÜDÜRLÜĞÜ</t>
  </si>
  <si>
    <t>KARAYOLLARI 11. BÖLGE MÜDÜRLÜĞÜ (VAN)</t>
  </si>
  <si>
    <t>KARAYOLLARI 12. BÖLGE MÜDÜRLÜĞÜ (ERZURUM)</t>
  </si>
  <si>
    <t>İLBANK A.Ş. ERZURUM BÖLGE MÜDÜRLÜĞÜ</t>
  </si>
  <si>
    <t>ERZURUM ORMAN BÖLGE MÜDÜRLÜĞÜ</t>
  </si>
  <si>
    <t>İL ÖZEL İDARESİ</t>
  </si>
  <si>
    <t>İL MİLLÎ EĞİTİM MÜDÜRLÜĞÜ</t>
  </si>
  <si>
    <t>İL SAĞLIK MÜDÜRLÜĞÜ</t>
  </si>
  <si>
    <t>GENÇLİK HİZMETLERİ VE SPOR İL MÜDÜRLÜĞÜ</t>
  </si>
  <si>
    <t>ÇEVRE VE ŞEHİRCİLİK İL MÜDÜRLÜĞÜ</t>
  </si>
  <si>
    <t>İL AFET VE ACİL DURUM MÜDÜRLÜĞÜ</t>
  </si>
  <si>
    <t>GIDA TARIM VE HAYVANCILIK İL MÜDÜRLÜĞÜ</t>
  </si>
  <si>
    <t>TEİAŞ 17. BÖLGE MÜDÜRLÜĞÜ (VAN)</t>
  </si>
  <si>
    <t>AĞRI MERKEZ İLÇE VE KÖYLERİNE HİZMET GÖTÜRME BİRLİĞİ BAŞKANLIĞI</t>
  </si>
  <si>
    <t>DOĞUBAYAZIT KAYMAKAMLIĞI</t>
  </si>
  <si>
    <t>ELEŞKİRT KAYMAKAMLIĞI</t>
  </si>
  <si>
    <t>DİYADİN BELEDİYE BAŞKANLIĞI</t>
  </si>
  <si>
    <t>TAŞLIÇAY BELEDİYE BAŞKANLIĞI</t>
  </si>
  <si>
    <t>HAMUR BELEDİYE BAŞKANLIĞI</t>
  </si>
  <si>
    <t>PATNOS - DEDELİ BELEDİYE BAŞKANLIĞI</t>
  </si>
  <si>
    <t>ELEŞKİRT BELEDİYE BAŞKANLIĞI</t>
  </si>
  <si>
    <t>DOĞUBAYAZIT BELEDİYE BAŞKANLIĞI</t>
  </si>
  <si>
    <t>BOTAŞ</t>
  </si>
  <si>
    <t xml:space="preserve"> </t>
  </si>
  <si>
    <t xml:space="preserve"> Yatırımların Kuruluşlara Göre Dağılımı</t>
  </si>
  <si>
    <t>ERCİŞ-PATNOS(DAP)</t>
  </si>
  <si>
    <t>DEVAM ETMEKTEDİR.</t>
  </si>
  <si>
    <t>ASFALT YAPIM VE ONARIM ÇALIŞMALARI</t>
  </si>
  <si>
    <t>DOĞUBAYAZIT,PATNOS</t>
  </si>
  <si>
    <t>RUTİN TRAFİK HİZMETLERİ</t>
  </si>
  <si>
    <t>Fidan Üretim Projesi Makine Teç. ve Ekipman Alımları</t>
  </si>
  <si>
    <t>Akaryakıt İstasyonu Yapım İşi</t>
  </si>
  <si>
    <t>Mezbahane Yapımı</t>
  </si>
  <si>
    <t>AĞRI İLİ TESCİLLİ SULAK ALANLARI YÖNETİM PLANLARININ YAPIMI</t>
  </si>
  <si>
    <t>ORMAN</t>
  </si>
  <si>
    <t>KUŞ GÖZLEM KULESİNİN BAKIMI VE ONARIMI</t>
  </si>
  <si>
    <t>Patnos-Doğubayazıt</t>
  </si>
  <si>
    <t>Diyadin Ayr.-Doğubeyazıt Gürbulak Sın.Kap. Yolu</t>
  </si>
  <si>
    <t>(Kağızman-Tuzluca)Ayr.-Ağrı</t>
  </si>
  <si>
    <t>Eleşkirt-Ağrı</t>
  </si>
  <si>
    <t>Taşlıçay-Diyadın Ayr.</t>
  </si>
  <si>
    <t>Horasan-Eleşkirt</t>
  </si>
  <si>
    <t xml:space="preserve">Ağrı-Taşlıçay  </t>
  </si>
  <si>
    <t>Ağrı-Hamur-Tutak-Patnos</t>
  </si>
  <si>
    <t>Iğdır-Doğubeyazıt</t>
  </si>
  <si>
    <t>(Ağrı-Doğubeyazıt)Ayr.-Çaldıran</t>
  </si>
  <si>
    <t>Doğubeyazıt Bakımevi (DAP)</t>
  </si>
  <si>
    <t>Muhtelif  Köprü Onarımı</t>
  </si>
  <si>
    <t>12.Bölge Müdürlüğü Sınırları Dahilinde TETEK Güzeg.Toprk,İşl.Sanat Yaplr.Köprü ve BSK yapım İşl.Dentm.İçn.Danışmanlık Hizmt.Alımı</t>
  </si>
  <si>
    <t>Bakım Hizmetleri</t>
  </si>
  <si>
    <t>Trafik Hizmetleri</t>
  </si>
  <si>
    <t>Diyd-D.Beyaz.</t>
  </si>
  <si>
    <t>Merkz-Eleşkirt</t>
  </si>
  <si>
    <t>Taşlıçay-Diyadin</t>
  </si>
  <si>
    <t xml:space="preserve">Mrkz-Taşlıçay </t>
  </si>
  <si>
    <t>Merkz.Hamur,Tutak-Patnos</t>
  </si>
  <si>
    <t>Doğubeyazıt</t>
  </si>
  <si>
    <t>Ağrı</t>
  </si>
  <si>
    <t>Mrkz,Eleşkirt,Taşlıçay,D.beyazıt</t>
  </si>
  <si>
    <t xml:space="preserve">Mrk.Öz.Tip.J.Krk.K.lığı Vardiya Yatakhanesi (24 Üniteli)
</t>
  </si>
  <si>
    <t>Mrk.Öz.Tip.J.Krk.K.lığı Vardiya Yat.(24 Üniteli) Etüt-Prj.Hzl.</t>
  </si>
  <si>
    <t xml:space="preserve">İlçe Jnd. K.lığı Vardiya Yatakhanesi (24 üniteli) </t>
  </si>
  <si>
    <t>AĞRI TAPU VE KADASTRO MÜD.HİZ. BİNASI PROJE İŞİ</t>
  </si>
  <si>
    <t>İlçe Jnd. K.lığı Vardiya Yatakhanesi (24 üniteli) etüt-proje</t>
  </si>
  <si>
    <t>J.Komd.A.K.lığı Uzman Erbaş
 Yatakhanesi(52 Üniteli)</t>
  </si>
  <si>
    <t>J.Komd.A.K.lığı Vardiya  Yat.(52 Üniteli) Etüt-Prj.Hzl.</t>
  </si>
  <si>
    <t>Proje 
Aşamasında</t>
  </si>
  <si>
    <t>DSİ 08. Bölge Müdürlüğü 82. ve 85. Şube Müdürlükleri Müşterek Kampüsleri Proje Yapımı</t>
  </si>
  <si>
    <t>Ağrı-Yazıcı (DAP) Kamulaştırma</t>
  </si>
  <si>
    <t>Ağrı Patnos İçmesuyu</t>
  </si>
  <si>
    <t>ERZURUM ORMAN VE SU İŞLERİ 13.BÖLGE MÜDÜRLÜĞÜ</t>
  </si>
  <si>
    <t>ERZURUM ORMAN VE SU İŞLERİ 13. BÖLGE MÜDÜRLÜĞÜ</t>
  </si>
  <si>
    <t>TAŞLIÇAY BELEDİYESİ JEOTERMAL KAYNAK ARAMA ÇALIŞMASI</t>
  </si>
  <si>
    <t>TAŞLIÇAY BELEDİYESİ GES PROJESİ</t>
  </si>
  <si>
    <t>MUHTELİF CADDELERDE ASFALT YAPIM İŞİ</t>
  </si>
  <si>
    <t>ETÜD AŞAMASINDA</t>
  </si>
  <si>
    <t>Ağrı Aras Müessese Müdürlüğü</t>
  </si>
  <si>
    <t>17.YTR.04.TES.02 AĞRI İLİ DOĞUBAYAZIT İLÇELESİ KÖY VE BAĞLILARI AG-YG ELEKTRİK TESİSİ YAPIM İŞİ</t>
  </si>
  <si>
    <t>17.YTR.04.TES.03 AĞRI İLİ HAMUR-TUTAK-PATNOS-TAŞLIÇAY-DİYADİN İLÇELERİ KÖY VE BAĞLILARI AG-YG ELEKTRİK TESİSİ YAPIM İŞİ</t>
  </si>
  <si>
    <t>17.YTR.04.KET.02 AĞRI HAMUR ,TUTAK VE PATNOS İLÇESİ KÜÇÜK EK TESİS İŞİ</t>
  </si>
  <si>
    <t>17.YTR.04.TES.01 AĞRI-ELEŞKİRT İLİ İLÇELERİ KÖY VE BAĞLILARI AG-YG ELEKTRİK TESİSİ YAPIM İŞİ</t>
  </si>
  <si>
    <t>17.YTR.04.KET.01 AĞRI MERKEZ VE ELEŞKİRT İLÇESİ KÜÇÜK EK TESİS İŞİ</t>
  </si>
  <si>
    <t>16.YTR.04.TES.01 AĞRI İLİ AG+YG ELEKTRİK TESİSİ YAPIM İŞİ</t>
  </si>
  <si>
    <t>17.YTR.04.KET.03 AĞRI DİYADİN,TAŞLIÇAY VE DOĞUBEYAZIT İLÇESİ KÜÇÜK EK TESİS İŞİ</t>
  </si>
  <si>
    <t>Hamur, Patnos, Taşlıçay, Tutak, Diyadin</t>
  </si>
  <si>
    <t>Hamur, Patnos, Tutak</t>
  </si>
  <si>
    <t>Merkez, Eleşkirt</t>
  </si>
  <si>
    <t>Merkez, Eleşkirt, Hamur, Patnos, Taşlıçay, Tutak, Diyadin, Doğubeyazıt</t>
  </si>
  <si>
    <t>Taşlıçay, Diyadin, Doğubeyazıt</t>
  </si>
  <si>
    <t>30/04/207</t>
  </si>
  <si>
    <t>30/12/2017</t>
  </si>
  <si>
    <t>31/12/2017</t>
  </si>
  <si>
    <t>TARIM ARAZİLERİ EDİNDİRME VE YÖNETİMİ PROJESİ</t>
  </si>
  <si>
    <t>KADIN ÇİFTÇİLER TARIMSAL YAYIM PROJESİ</t>
  </si>
  <si>
    <t>ARAZİ TOPLULAŞTIRMA VE TİGH PROJESİ</t>
  </si>
  <si>
    <t>GIDA VE YEM NUMUNESİ ALMA HİZ.GEL.PRJ.</t>
  </si>
  <si>
    <t>TARIMSAL İZLEME VE BİLGİ SİSTEMİ PROJESİ</t>
  </si>
  <si>
    <t>BİTKİ SAĞLIĞI UYG. KONT. PRJ. - Bitkisel üretim karantina hizmetleri</t>
  </si>
  <si>
    <t>TAR. BİLG. ALTYAP. VE BULUT BİLİŞ. SİST.KUR. PRJ.</t>
  </si>
  <si>
    <t>TÜRKİYE TARIM HAVZALARI GELİŞTİRME PROJESİ</t>
  </si>
  <si>
    <t>MERKEZ VE TAŞRA TEŞKİLATI MODERNİZASYON PRJ.</t>
  </si>
  <si>
    <t>İYİ TARIM UYGULAMALARININ YAYGINLAŞTIRILMASI VE KONTROLÜ PROJESİ</t>
  </si>
  <si>
    <t>01/01/2016</t>
  </si>
  <si>
    <t>31/12/2019</t>
  </si>
  <si>
    <t>30/12/2016</t>
  </si>
  <si>
    <t>31/10/2016</t>
  </si>
  <si>
    <t>31/12/2018</t>
  </si>
  <si>
    <t>01/10/2013</t>
  </si>
  <si>
    <t>01/11/2016</t>
  </si>
  <si>
    <t>Patnos Kaymakamlığı</t>
  </si>
  <si>
    <t>YERİ                                                                     ( İLÇESİ )</t>
  </si>
  <si>
    <t>ARAS EDAŞ İL KOORDİNATÖRLÜĞÜ</t>
  </si>
  <si>
    <t>Tamamlandı</t>
  </si>
  <si>
    <t>Gürbulak Gümrük Lojman Yapım Proje Çizimi Hizmet Alım İşi</t>
  </si>
  <si>
    <t>Doğubayazıt İlçesi Kemal Paşa- Fatih İlk ve Orta Okulları ile Hani Baba Anaokulu ve Karakent- Dolaklı Köy Okulları Bakım Onarım İşi</t>
  </si>
  <si>
    <t>Çetenli Köyü Ortaokulu Bakım Onarım İşi</t>
  </si>
  <si>
    <t xml:space="preserve">Ahmedi Hani Kent Müzesi Çevre Düzelemesi Peyzaj Yapım İşi </t>
  </si>
  <si>
    <t>Doğubayazıt İlçesi Atabakan-Karakent-Gürbulak Köyleri BSK Asfalt Yol Yapım ve Çeşitli Köy Yolları Sanat Yapıları İle İlçeye Bağlı Tüm Köyler ve Köy Bağliları İsim Tabelası Yapım İşi</t>
  </si>
  <si>
    <t>Şehit Gürkan Yardım İlk ve Ortaokulu ile Gürbulak İlkokulu Bakım Onarım İşi</t>
  </si>
  <si>
    <t xml:space="preserve">Ahmedi Hani Kent Müzesi ve Eski Beyazıt Evi Çevre Düzelemesi  İşi </t>
  </si>
  <si>
    <t>İlçe Milli Eğitim Müdürlüğüne Bağlı Okulların Bakım Onarım çalışmaları için Malzeme Alımı-1</t>
  </si>
  <si>
    <t xml:space="preserve">Çok Programlı Anadolu Lisesi Ana Binası ve Atölye Binaları Bakım Onarım İşi  </t>
  </si>
  <si>
    <t>Aile Destek Merkezi Binası Proje Çizim İşi</t>
  </si>
  <si>
    <t>ELEŞKİRT AİLE Destek Merkezi Yapım İşi.</t>
  </si>
  <si>
    <t>PATNOS İLÇESİ GENÇLİK MERKEZİ YAPIM İŞİ</t>
  </si>
  <si>
    <t xml:space="preserve">mb </t>
  </si>
  <si>
    <t>ERGEÇLİ KÖYÜ KÖY KONAĞI</t>
  </si>
  <si>
    <t>15.27.2016</t>
  </si>
  <si>
    <t>Ağrı Diyadin Belediye Başkanlığı</t>
  </si>
  <si>
    <t>07/12/2017</t>
  </si>
  <si>
    <t>DİYADİN BELEDİYESİ ŞEHİRLERARASI OTOBÜS TERMİNAL PROJESİ</t>
  </si>
  <si>
    <t>02/05/2016</t>
  </si>
  <si>
    <t>29/09/2016</t>
  </si>
  <si>
    <t>Devam ediyor</t>
  </si>
  <si>
    <t>30/04/2017</t>
  </si>
  <si>
    <t>29/11/2017</t>
  </si>
  <si>
    <t>Proje aşamasında</t>
  </si>
  <si>
    <t>DİYADİN TOPLUMSAL DESTEK VE ENTEGRASYON MERKEZİ PROJESİ</t>
  </si>
  <si>
    <t>15/06/2015</t>
  </si>
  <si>
    <t>01/01/2017</t>
  </si>
  <si>
    <t>15/04/2017</t>
  </si>
  <si>
    <t>15/09/2018</t>
  </si>
  <si>
    <t>DİYADİN ATIKSU ARITMA TESİSİ</t>
  </si>
  <si>
    <t>31/03/2017</t>
  </si>
  <si>
    <t>30/11/2018</t>
  </si>
  <si>
    <t>Etüt aşamasında</t>
  </si>
  <si>
    <t xml:space="preserve"> GAZİ MAH. AİLE DESTEK MERKEZİ YAPIM İŞİ
</t>
  </si>
  <si>
    <t xml:space="preserve">MOLLASÜLEYMAN KÖYÜ KÖY KONAĞI
</t>
  </si>
  <si>
    <t>PATNOS KAYMAKAMLIĞI</t>
  </si>
  <si>
    <t>Patnos İlçesi İçme ve Kullanma Suyu I. Grup Tesis Bakım, Onarım ve Yapım İşi</t>
  </si>
  <si>
    <t>Patnos İlçesi İçme ve Kullanma Suyu II. Grup Tesis Bakım, Onarım ve Yapım İşi</t>
  </si>
  <si>
    <t>Patnos İlçesi İçme ve Kullanma Suyu III. Grup Tesis Bakım, Onarım ve Yapım İşi</t>
  </si>
  <si>
    <t>Patnos İlçesi İçme ve Kullanma Suyu IV. Grup Tesis Bakım, Onarım ve Yapım İşi</t>
  </si>
  <si>
    <t>Patnos İlçesi İçme ve Kullanma Suyu V. Grup Tesis Bakım, Onarım ve Yapım İşi</t>
  </si>
  <si>
    <t>Patnos İlçesi Merkez Okulları Bakım, Onarım ve Yapım İşi</t>
  </si>
  <si>
    <t>Patnos İlçesi Köy Okulları Bakım, Onarım ve Yapım İşi</t>
  </si>
  <si>
    <t>Patnos İlçesi Doğansu Köyü Köy Konağı Yapım İşi</t>
  </si>
  <si>
    <t>Patnos İlçesi Ergeçli Köyü Köy Konağı Yapım İşi</t>
  </si>
  <si>
    <t>Patnos İlçesi Gençlik Merkezi Yapım İşi</t>
  </si>
  <si>
    <t>Patnos İlçesi Yeni Eklenecek Mobese Kameraları İçin Mobese Direği Ve Saha Dolabı Alım, Montaj Ve Yapım İşi</t>
  </si>
  <si>
    <t>PROJE TUTARI      ( TL )</t>
  </si>
  <si>
    <t>2017 YILINA KADAR YAPILAN HARCAMA TUTARI       (  TL )</t>
  </si>
  <si>
    <t>YATIRIMICI DAİRE : ARAS MÜESSESE MÜDÜRLÜĞÜ</t>
  </si>
  <si>
    <t>UZUNÖZ-GÜNEŞGÖREN-AKYELE-KAŞÖNÜ-ATAKÖY-BEYDAMARI BSK ASFALT YOLZ YAPIM İŞİ</t>
  </si>
  <si>
    <t>DALDALIK-DEREKÖY-DİKME-İSAABAT-SARIGÖZE-EKİNCEK-KILIÇGEDİK KÖYLERİ İÇME SUYU YAPIM İŞİ</t>
  </si>
  <si>
    <t>BAYINDIR-KESİK KÖYLERİ KANALİZASYON LAPIM İŞLERİ</t>
  </si>
  <si>
    <t>HİZMET</t>
  </si>
  <si>
    <t>Ağrı Tutak İlçesi Zegerek Deresi</t>
  </si>
  <si>
    <t>TAŞKIN KORUMA</t>
  </si>
  <si>
    <t>Ağrı İl Merkezi Taşlıçay ve T2 Tahliye Kanalları 1.Kısım Üst Havza Tedbirleri</t>
  </si>
  <si>
    <t>TAŞKIN RUSUBAT</t>
  </si>
  <si>
    <t>Ağrı Hamur İlçe Merkezi 3.Kısım ve Tutak Zegerek Deresi Üst Havza Tedbirleri</t>
  </si>
  <si>
    <t>HAMUR/TUTAK</t>
  </si>
  <si>
    <t>Ağrı Doğubayazıt İlçesi Kargakonmaz, Ortaköy, Dağdelen ve Gökçekaynak Köyleri Üst Havza Tedbirleri</t>
  </si>
  <si>
    <t>PLANLAMA</t>
  </si>
  <si>
    <t>DSİ 8.Bölge Müdürlüğü Ağrı ile Erzincan İlleri ve İlçeleri Taşkın Tehlike Haritalarının Hazırlanması Danışmanlık Hizmet Alımı</t>
  </si>
  <si>
    <t>SULAMA</t>
  </si>
  <si>
    <t>GÖLET</t>
  </si>
  <si>
    <t>GÖLET SULAMASI</t>
  </si>
  <si>
    <t>BAKIM ONARIM</t>
  </si>
  <si>
    <t>BİNA TESİS</t>
  </si>
  <si>
    <t>PROJE</t>
  </si>
  <si>
    <t>KAMULAŞTIRMA</t>
  </si>
  <si>
    <t xml:space="preserve">Yatırımların Sektörlere Göre Dağılımı </t>
  </si>
  <si>
    <t>SEKTÖR</t>
  </si>
  <si>
    <t>2017 YILI ÖDENEĞİ 
(TL)</t>
  </si>
  <si>
    <t xml:space="preserve">ULAŞTIRMA </t>
  </si>
  <si>
    <t>GENÇLİK VE SPOR</t>
  </si>
  <si>
    <t>DKH (Diğer Kamu Hizmetleri)            (Mahalli İdareler, Altyapı ve Kalkınma Ajansları)</t>
  </si>
  <si>
    <t>YATIRIMCI DAİRE : DEVLET SU İŞLERİ 8. BÖLGE MÜDÜRLÜĞÜ</t>
  </si>
  <si>
    <t>2017 YILI 3. DÖNEM KURUMSAL DEĞERLENDİRME RAPORU</t>
  </si>
  <si>
    <t>iş İptal Edilmiştir. Yeniden İhale Yapılacak</t>
  </si>
  <si>
    <t>Güvenlik nedeni ile iş başlamamıştır</t>
  </si>
  <si>
    <t>İhale Edildi-İşe Başlanacak</t>
  </si>
  <si>
    <t>Doğubayazıt Sosyal Hizmet Merkezi Müdürlüğü Hizmet Binası Bakım Onarım İşi</t>
  </si>
  <si>
    <t>89.689.00</t>
  </si>
  <si>
    <t>Bozkurt Köyü İçme Suyu Elektrik Trafosu Yapım ve İçme Suyu Bakım onarım İşi</t>
  </si>
  <si>
    <t>Okul Onarımları İçin Malzeme ( Sınıf Kapısı-Demir Korkuluk- Panel Petek ) Alımı</t>
  </si>
  <si>
    <t>Okul Binaları Yıkım İşi</t>
  </si>
  <si>
    <t>Bezirhane Köyü Samanlı Mezrası 50 M3 Gömme Depo ve 2*2 Biriktirme Deposu Yapım İşi</t>
  </si>
  <si>
    <t xml:space="preserve">İZMİT BELEDİYESİNCE 15.000 M2 LİK ALANDA PARK YAPIM İŞİ </t>
  </si>
  <si>
    <t>muhtelif cadde ve sokaklarda 3 km'lik yol ağında kilitli arke taşı yol yapım işi</t>
  </si>
  <si>
    <t>29/04/2017</t>
  </si>
  <si>
    <t>29/12/2017</t>
  </si>
  <si>
    <t>mezbahane yapım işi</t>
  </si>
  <si>
    <t>31/05/2017</t>
  </si>
  <si>
    <t>2119 m'lik isale hattı yenileme ve onarım işi</t>
  </si>
  <si>
    <t>14/07/2017</t>
  </si>
  <si>
    <t>28/12/2017</t>
  </si>
  <si>
    <t>rehabilitasyon merkezi tadilat ve onarımları</t>
  </si>
  <si>
    <t>28/04/2017</t>
  </si>
  <si>
    <t>5 adet taziye evi yapım işi</t>
  </si>
  <si>
    <t>gençlik merkezi yapım işi</t>
  </si>
  <si>
    <t>Hayvan Satış Pazarı yapım işi</t>
  </si>
  <si>
    <t>30/06/2017</t>
  </si>
  <si>
    <t>Düğün Salonu ve Pasaj İnşaatı</t>
  </si>
  <si>
    <t>05/03/2003</t>
  </si>
  <si>
    <t>31/12/2009</t>
  </si>
  <si>
    <t>taziye ve cami onarım işleri</t>
  </si>
  <si>
    <t>(ADİLCEVAZ-ERCİŞ) AYR.- (SARISU-PATNOS) AYR.- 12. BÖLGE HUDUDU YOLU (KM:16+000-31+000) ARASI TOPRAK İŞLERİ SANAT YAPILARI VE ÜSTYAPI YAPIM İŞLERİ</t>
  </si>
  <si>
    <t>HAMUR KAYMAKAMLIĞI</t>
  </si>
  <si>
    <t xml:space="preserve">  Ekincik Köyü Yamaç Mezrası- Yapılı Köyü Arası ve Yk. Gözlüce- Yk.Aladağ Köy Yollarına  Bitümlü Sıcak Karışım (BSK) Asfalt Yol Yapım İşi</t>
  </si>
  <si>
    <t>Kaymakamlık Konutu Yapım İşi</t>
  </si>
  <si>
    <t>İş devam ediyor</t>
  </si>
  <si>
    <t>Yuvacık Köyü Aydınlar Mezrası İçme Suyu Yapım İşi</t>
  </si>
  <si>
    <t>İÇME SUYU</t>
  </si>
  <si>
    <t>Süleymankümbet Köyü Aş.Yurt  Mezrası İçme Suyu Yapım İşi</t>
  </si>
  <si>
    <t>Etüd aşamasında</t>
  </si>
  <si>
    <t>Abdiçıkmaz Köyü Yk.Tepecik Mezrası İçme Suyu Yapım İşi</t>
  </si>
  <si>
    <t>Seslidoğan Köyü İçme Suyu Yapım İşi</t>
  </si>
  <si>
    <t>Karakazan Köyü Şehit Mezrası İçme Suyu Yapım İşi</t>
  </si>
  <si>
    <t>Karakazan Köyü Yazılı Mezrası İçme Suyu Yapım İşi</t>
  </si>
  <si>
    <t>Aş.Karabal Köyü İçme Suyu Yapım İşi</t>
  </si>
  <si>
    <t>Gümüşkuşak Köyü İçme Suyu Yapım İşi</t>
  </si>
  <si>
    <t>Esenören Köyü Çeşme Mezrası İçme Suyu Yapım İşi</t>
  </si>
  <si>
    <t>AĞRI İLİ TAŞLIÇAY İLÇESİ TOKİ VE AFET KONUTLARI İÇME SUYU VE KANALİZASYON YAPIM İŞİ</t>
  </si>
  <si>
    <t>695.503.8</t>
  </si>
  <si>
    <t>AĞRI İLİ DİYADİN İLÇESİ AFET KONUTLARI İÇMESUYU YAPIM İŞİ</t>
  </si>
  <si>
    <t>TAMAMLANDI</t>
  </si>
  <si>
    <t>MERKEZ MESLEKİ VE TEKNİK LİSE 12 DERSLİK 200 ÖĞRENCİLİK PANSİYON</t>
  </si>
  <si>
    <t>12 Derslikli 200 öğrenci Pansiyonu</t>
  </si>
  <si>
    <t>PATNOS İLÇESİ ANADOLU LİSESİ (SERHAT MAHALLESİ) 24 DERSLİK</t>
  </si>
  <si>
    <t>24 Derslik</t>
  </si>
  <si>
    <t>PATNOS ÖĞRETMENEVİ (50 YATAK)</t>
  </si>
  <si>
    <t>MERKEZ YAVUZ SELİM 16 DERSLİKLİ ORTAOKULU</t>
  </si>
  <si>
    <t xml:space="preserve">16 derslikli </t>
  </si>
  <si>
    <t>MERKEZ AKŞEMSETTİN 16 DERSLİKLİ ORTAOKULU</t>
  </si>
  <si>
    <t>MERKEZ FATİH MAHALLESİ KÜME EVLERİ 12 DERSLİKLİ İLKOKULU</t>
  </si>
  <si>
    <t>DİYADİN MEHMET MELİK ÖZMEN 16 DERSLİKLİ İLKOKULU</t>
  </si>
  <si>
    <t>DİYADİN İSAAĞA MAHALLESİ 3 DERSLİKLİ ANAOKULU</t>
  </si>
  <si>
    <t>DOĞUBAYAZIT KURTULUŞ MAHALLESİ 16 DERSLİKLİ İLKOKULU (YIKIM)</t>
  </si>
  <si>
    <t>Yıkım</t>
  </si>
  <si>
    <t>DOĞUBAYAZIT KURTULUŞ MAHALLESİ 16 DERSLİKLİ ORTAOKULU</t>
  </si>
  <si>
    <t>DOĞUBAYAZIT MEHMET AKİF ERSOY16 DERSLİKLİ İLKOKULU</t>
  </si>
  <si>
    <t>DOĞUBAYAZIT 16 DERSLİKLİ FATİH İLKOKULU</t>
  </si>
  <si>
    <t>DOĞUBAYAZIT BÜYÜK AĞRI MAH 3 DERSLİKLİ ANAOKULU</t>
  </si>
  <si>
    <t>ELEŞKİRT OKLAVALI KÖYÜ 12 DERSLİKLİ İLKOKULU</t>
  </si>
  <si>
    <t>PATNOS CENGİZ TOPEL 24 DERSLİKLİ ORTAOKULU</t>
  </si>
  <si>
    <t>PATNOS 16 DERSLİKLİ YUNUS EMRE İLKOKULU</t>
  </si>
  <si>
    <t>PATNOS 16 DERSLİKLİ SÜBHAN İLKOKULU</t>
  </si>
  <si>
    <t>PATNOS 8 DERSLİKLİ ZİREKLİ KÖYÜ ORTAOKULU</t>
  </si>
  <si>
    <t>8 Derslik</t>
  </si>
  <si>
    <t>PATNOS CENGİZ ÇIKRIK İLKOKULU BAHÇESİ 3 DERSLİKLİ ANAOKULU</t>
  </si>
  <si>
    <t>3 Derslik</t>
  </si>
  <si>
    <t>PATNOS DEDLİ KÖYÜ 3 DERSLİKLİ ANAOKULU</t>
  </si>
  <si>
    <t>PATNOS ÖZDEMİR KÖYÜ 3 DERSLİKLİ ANAOKULU</t>
  </si>
  <si>
    <t>TAŞLIÇAY 16 DERSLİKLİ BALIKSU ORTAOKULU</t>
  </si>
  <si>
    <t>Taşlıçay</t>
  </si>
  <si>
    <t>TUTAK 12 DERSLİKLİ GAZİ İLKOKULU</t>
  </si>
  <si>
    <t>ETÜT AŞAMASINDA</t>
  </si>
  <si>
    <t>D.BEYAZIT</t>
  </si>
  <si>
    <t>154/33 kV, 2 Trafo Fideri</t>
  </si>
  <si>
    <t>154/33 Kv,100 MVA, 2 Trafo Fideri</t>
  </si>
  <si>
    <t>Zemin Etüdü yapıldı.</t>
  </si>
  <si>
    <t>154 Kv, 2*1272 MCM, 1 km</t>
  </si>
  <si>
    <t>TAŞLIÇAY İLÇESİ TCK-İKİYAMAÇ VE TCK-KUMLUBUCAK  KÖY YOLLARI BİTÜMLÜ SICAK KARIŞIM(BSK) ASFALT YOL YAPIM İŞİ</t>
  </si>
  <si>
    <t>TAŞLIÇAY AŞ.TOKLU İÇME SUYU İSALE HATTI</t>
  </si>
  <si>
    <t>TAŞLIÇAY BAYRAMYAZI İÇME SUYU İSALE HATTI</t>
  </si>
  <si>
    <t>SU ÜRÜNLERİ ÜRETİMİNİ GELİŞTİRME PROJESİ</t>
  </si>
  <si>
    <t>TOHUMCULUĞUN GELİŞTİRİLMESİ PROJESİ</t>
  </si>
  <si>
    <t>GENEL</t>
  </si>
  <si>
    <t>PATNOS BELEDİYESİ</t>
  </si>
  <si>
    <t>12,06,2017</t>
  </si>
  <si>
    <t>12,12,2017</t>
  </si>
  <si>
    <t>05,06,2017</t>
  </si>
  <si>
    <t>05,10,2018</t>
  </si>
  <si>
    <t>2018 YILI İÇERİSİNDE BİTİRİLECEKTİR</t>
  </si>
  <si>
    <t>VAN-AĞRI (DOĞUBAYAZIT)</t>
  </si>
  <si>
    <t>VAN-AĞRI (PATNOS)</t>
  </si>
  <si>
    <t>AĞRI (PATNOS)-MUŞ</t>
  </si>
  <si>
    <t>ÇALDIRAN 12. BÖL.HD. YOLU TOPRAK İŞLERİ SANAT YAPILARI VE ÜST YAPI İŞLERİ YAPIM İŞİ</t>
  </si>
  <si>
    <t>YATIRIMICI DAİRE: İL GÖÇ İDARESİ MÜDÜRLÜĞÜ</t>
  </si>
  <si>
    <t>YATIRIMICI DAİRE : HAMUR İLÇE KÖYLERE HİZMET GÖTÜRME BİRLİĞİ</t>
  </si>
  <si>
    <t>BİTTİ</t>
  </si>
  <si>
    <t xml:space="preserve">AĞRI MERKEZE BAĞLI AŞAĞI SAKLICA, YUKARI SAKLICA, GÜVENLİ GRUP KÖY YOLU(13,3 KM) VE ELİAÇIK KÖYÜ(6 KM) KÖY YOLUNUN BİTÜMLÜ SICAK KARŞIMI(BSK) ASFALT YAPIM İŞLERİNE </t>
  </si>
  <si>
    <t xml:space="preserve">YER TESLİM 
AŞAMASINDA </t>
  </si>
  <si>
    <t>AĞRI MERKEZE BAĞLI GEÇİTALAN KÖYÜ KÖPRÜ YAPIM İŞİ</t>
  </si>
  <si>
    <t>PROJE 
AŞAMASINDA</t>
  </si>
  <si>
    <t>AĞRI MERKEZE BAĞLI YK. KÜPKIRAN KÖYÜ İÇMESUYU DEPOSU YAPIM İŞİ</t>
  </si>
  <si>
    <t>SÖZLEŞME 
AŞAMASINDA</t>
  </si>
  <si>
    <t>AŞAĞI KENT KÖYÜ İÇMESUYU DEPOSU ONARIM İŞİ</t>
  </si>
  <si>
    <t>OZANLAR KÖYÜ KÖY İÇİ İÇMESUYU ŞEBEKE DEĞİŞİM</t>
  </si>
  <si>
    <t>YURTPINAR KÖYÜ İÇMESUYUNA AİT SONDAJ AÇMA İŞİ</t>
  </si>
  <si>
    <t>İHALE 
AŞAMASINDA</t>
  </si>
  <si>
    <t xml:space="preserve">M.FEVZİ ÇAKMAK CADDESİ AYDINLATMA VE ORTA REFÜJ YENİLENMESİ İŞİ </t>
  </si>
  <si>
    <t xml:space="preserve">YAPIM AŞAMASINDA </t>
  </si>
  <si>
    <t>Patnos İlçesi 5 (Beş) Grup Köy Yolu İçin Plent Miks Temel (PMT) ve Emülsiyonlu Çift Kat Sathi Kaplama Alım, Serim ve Yapım İşi</t>
  </si>
  <si>
    <t>Yer Teslimi Aşamasında</t>
  </si>
  <si>
    <t>Patnos İlçesi 5 Grup Köy Yolu Sanat Yapıları Yapım İşi</t>
  </si>
  <si>
    <t>Patnos İlçesi Köylere Hizmet Götürme Birliği Tarafından Yol Alt Yapı Sistemlerinin İyileştirilmesinde Kullanılmak Üzere İş Makineleri Kiralama Hizmet Alım İşi</t>
  </si>
  <si>
    <t>Patnos Kaymakamlığı Yemekhanesinin Yeniden Tasarlanan Mimariye Göre Yapım İşi</t>
  </si>
  <si>
    <t>Patnos Kaymakamlığı Yemekhanesi İçin Mobilya Alım İşi</t>
  </si>
  <si>
    <t>Yeşilova  Beldesi Kapalı Halı Saha Yapım İşi.</t>
  </si>
  <si>
    <t>Yückapı Şebeke Yenileme ve Hayvan İçme Suyu Temin İşi</t>
  </si>
  <si>
    <t xml:space="preserve">Eleşkirt İlçesi TCK-Arifbey Hürriyet-Sultanabat-Söbetaş-Yeşilova ve Salkımlı-Aydoğdu Köy Yolları (BSK) Bitümlü Sıcak Karışım </t>
  </si>
  <si>
    <t>Eleşkirt İlçesi Alagün Köyü Köprü Yapım İşi</t>
  </si>
  <si>
    <t>Halı Saha Yapım İşi Yeşilova köyü olarak değiştirildiği için yeri teslimi yapılacaktır.</t>
  </si>
  <si>
    <t>İş Sözleşme Aşamasındadır.</t>
  </si>
  <si>
    <t>YATIRIMICI DAİRE : ERZURUM ORMAN VE SU İŞLERİ 13. BÖLGE MÜDÜRLÜĞÜ</t>
  </si>
  <si>
    <t xml:space="preserve">YAYLADÜZÜ BELDESİ GENÇLİK MERKEZİ YAPIM İŞİ
</t>
  </si>
  <si>
    <t>YATIRIMICI DAİRE: PATNOS KÖYLERİNE HİZMET GÖTÜRME BİRLİĞİ BAŞKANLIĞI</t>
  </si>
  <si>
    <t>YATIRIMICI DAİRE : ELEŞKİRT İLÇE KÖYLERE HİZMET GÖTÜRME BİRLİĞİ</t>
  </si>
  <si>
    <t xml:space="preserve">İHALE AŞAMASINDA </t>
  </si>
  <si>
    <t>BAŞLAMADI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</si>
</sst>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₺_-;\-* #,##0.00\ _₺_-;_-* &quot;-&quot;??\ _₺_-;_-@_-"/>
    <numFmt numFmtId="164" formatCode="#,##0;[Red]#,##0"/>
    <numFmt numFmtId="165" formatCode="0;[Red]0"/>
    <numFmt numFmtId="166" formatCode="#,##0\ _₺;[Red]#,##0\ _₺"/>
  </numFmts>
  <fonts count="19" x14ac:knownFonts="1">
    <font>
      <sz val="11"/>
      <color theme="1"/>
      <name val="Calibri"/>
      <family val="2"/>
      <charset val="162"/>
      <scheme val="minor"/>
    </font>
    <font>
      <b/>
      <sz val="1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22"/>
      <name val="Arial"/>
      <family val="2"/>
      <charset val="162"/>
    </font>
    <font>
      <b/>
      <sz val="14"/>
      <name val="Arial"/>
      <family val="2"/>
      <charset val="162"/>
    </font>
    <font>
      <sz val="14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6"/>
      <name val="Calibri"/>
      <family val="2"/>
      <charset val="162"/>
      <scheme val="minor"/>
    </font>
    <font>
      <b/>
      <sz val="14"/>
      <color theme="0"/>
      <name val="Arial"/>
      <family val="2"/>
      <charset val="162"/>
    </font>
    <font>
      <b/>
      <sz val="16"/>
      <color theme="3" tint="-0.249977111117893"/>
      <name val="Calibri"/>
      <family val="2"/>
      <charset val="162"/>
      <scheme val="minor"/>
    </font>
    <font>
      <b/>
      <sz val="11"/>
      <color theme="0"/>
      <name val="Arial"/>
      <family val="2"/>
      <charset val="162"/>
    </font>
    <font>
      <b/>
      <sz val="11"/>
      <color theme="1" tint="4.9989318521683403E-2"/>
      <name val="Arial"/>
      <family val="2"/>
      <charset val="162"/>
    </font>
    <font>
      <b/>
      <sz val="11"/>
      <color theme="1"/>
      <name val="Arial"/>
      <family val="2"/>
      <charset val="162"/>
    </font>
    <font>
      <sz val="10"/>
      <color theme="4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6">
    <xf numFmtId="0" fontId="0" fillId="0" borderId="0" xfId="0"/>
    <xf numFmtId="3" fontId="0" fillId="0" borderId="0" xfId="0" applyNumberFormat="1"/>
    <xf numFmtId="3" fontId="0" fillId="0" borderId="0" xfId="0" applyNumberFormat="1" applyFont="1"/>
    <xf numFmtId="3" fontId="3" fillId="0" borderId="0" xfId="0" applyNumberFormat="1" applyFont="1" applyFill="1"/>
    <xf numFmtId="3" fontId="3" fillId="0" borderId="0" xfId="0" applyNumberFormat="1" applyFont="1"/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0" fontId="4" fillId="0" borderId="0" xfId="0" applyFont="1"/>
    <xf numFmtId="3" fontId="5" fillId="0" borderId="0" xfId="0" applyNumberFormat="1" applyFont="1" applyFill="1"/>
    <xf numFmtId="3" fontId="5" fillId="0" borderId="0" xfId="0" applyNumberFormat="1" applyFont="1"/>
    <xf numFmtId="3" fontId="4" fillId="0" borderId="0" xfId="0" applyNumberFormat="1" applyFont="1"/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3" fontId="9" fillId="2" borderId="11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left" vertical="center"/>
    </xf>
    <xf numFmtId="3" fontId="9" fillId="2" borderId="11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3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3" fontId="9" fillId="8" borderId="1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 wrapText="1"/>
    </xf>
    <xf numFmtId="14" fontId="1" fillId="8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 wrapText="1"/>
    </xf>
    <xf numFmtId="11" fontId="1" fillId="8" borderId="1" xfId="0" applyNumberFormat="1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4" fontId="1" fillId="8" borderId="1" xfId="0" applyNumberFormat="1" applyFont="1" applyFill="1" applyBorder="1" applyAlignment="1">
      <alignment horizontal="center" vertical="center"/>
    </xf>
    <xf numFmtId="3" fontId="15" fillId="3" borderId="5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left" vertical="center" wrapText="1"/>
    </xf>
    <xf numFmtId="1" fontId="1" fillId="8" borderId="1" xfId="0" applyNumberFormat="1" applyFont="1" applyFill="1" applyBorder="1" applyAlignment="1" applyProtection="1">
      <alignment horizontal="center" vertical="center"/>
    </xf>
    <xf numFmtId="14" fontId="1" fillId="8" borderId="1" xfId="0" applyNumberFormat="1" applyFont="1" applyFill="1" applyBorder="1" applyAlignment="1" applyProtection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165" fontId="1" fillId="8" borderId="1" xfId="0" applyNumberFormat="1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</xf>
    <xf numFmtId="165" fontId="1" fillId="8" borderId="6" xfId="0" applyNumberFormat="1" applyFont="1" applyFill="1" applyBorder="1" applyAlignment="1">
      <alignment horizontal="center" vertical="center" wrapText="1"/>
    </xf>
    <xf numFmtId="1" fontId="1" fillId="8" borderId="11" xfId="0" applyNumberFormat="1" applyFont="1" applyFill="1" applyBorder="1" applyAlignment="1" applyProtection="1">
      <alignment horizontal="center" vertical="center"/>
    </xf>
    <xf numFmtId="165" fontId="1" fillId="8" borderId="1" xfId="0" applyNumberFormat="1" applyFont="1" applyFill="1" applyBorder="1" applyAlignment="1">
      <alignment horizontal="center" vertical="center"/>
    </xf>
    <xf numFmtId="4" fontId="1" fillId="8" borderId="11" xfId="0" applyNumberFormat="1" applyFont="1" applyFill="1" applyBorder="1" applyAlignment="1" applyProtection="1">
      <alignment horizontal="center" vertic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1" fillId="8" borderId="1" xfId="0" applyNumberFormat="1" applyFont="1" applyFill="1" applyBorder="1" applyAlignment="1">
      <alignment horizontal="center" vertical="center"/>
    </xf>
    <xf numFmtId="166" fontId="13" fillId="3" borderId="1" xfId="0" applyNumberFormat="1" applyFont="1" applyFill="1" applyBorder="1" applyAlignment="1">
      <alignment horizontal="center" vertical="center" wrapText="1"/>
    </xf>
    <xf numFmtId="3" fontId="7" fillId="8" borderId="1" xfId="0" applyNumberFormat="1" applyFont="1" applyFill="1" applyBorder="1" applyAlignment="1">
      <alignment horizontal="center" vertical="center" wrapText="1"/>
    </xf>
    <xf numFmtId="164" fontId="7" fillId="8" borderId="1" xfId="0" applyNumberFormat="1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/>
    </xf>
    <xf numFmtId="3" fontId="9" fillId="8" borderId="11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6" fillId="8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164" fontId="13" fillId="9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3" fontId="1" fillId="8" borderId="4" xfId="0" applyNumberFormat="1" applyFont="1" applyFill="1" applyBorder="1" applyAlignment="1">
      <alignment horizontal="center" vertical="center" wrapText="1"/>
    </xf>
    <xf numFmtId="14" fontId="1" fillId="8" borderId="6" xfId="0" applyNumberFormat="1" applyFont="1" applyFill="1" applyBorder="1" applyAlignment="1">
      <alignment horizontal="center" vertical="center"/>
    </xf>
    <xf numFmtId="14" fontId="1" fillId="8" borderId="11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3" fontId="1" fillId="6" borderId="11" xfId="0" applyNumberFormat="1" applyFont="1" applyFill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7" fillId="8" borderId="1" xfId="0" applyNumberFormat="1" applyFont="1" applyFill="1" applyBorder="1" applyAlignment="1">
      <alignment horizontal="center" vertical="center"/>
    </xf>
    <xf numFmtId="3" fontId="13" fillId="9" borderId="1" xfId="0" applyNumberFormat="1" applyFont="1" applyFill="1" applyBorder="1" applyAlignment="1">
      <alignment horizontal="center" vertical="center" wrapText="1"/>
    </xf>
    <xf numFmtId="166" fontId="13" fillId="3" borderId="5" xfId="0" applyNumberFormat="1" applyFont="1" applyFill="1" applyBorder="1" applyAlignment="1">
      <alignment horizontal="center" vertical="center" wrapText="1"/>
    </xf>
    <xf numFmtId="164" fontId="9" fillId="8" borderId="11" xfId="0" applyNumberFormat="1" applyFont="1" applyFill="1" applyBorder="1" applyAlignment="1">
      <alignment horizontal="center" vertical="center" wrapText="1"/>
    </xf>
    <xf numFmtId="164" fontId="9" fillId="8" borderId="11" xfId="1" applyNumberFormat="1" applyFont="1" applyFill="1" applyBorder="1" applyAlignment="1">
      <alignment horizontal="center" vertical="center" wrapText="1"/>
    </xf>
    <xf numFmtId="164" fontId="9" fillId="8" borderId="11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3" fontId="18" fillId="0" borderId="0" xfId="0" applyNumberFormat="1" applyFont="1"/>
    <xf numFmtId="164" fontId="16" fillId="8" borderId="1" xfId="0" applyNumberFormat="1" applyFont="1" applyFill="1" applyBorder="1" applyAlignment="1">
      <alignment horizontal="center" vertical="center"/>
    </xf>
    <xf numFmtId="164" fontId="13" fillId="3" borderId="5" xfId="0" applyNumberFormat="1" applyFont="1" applyFill="1" applyBorder="1" applyAlignment="1">
      <alignment horizontal="center" vertical="center" wrapText="1"/>
    </xf>
    <xf numFmtId="164" fontId="1" fillId="8" borderId="6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9" fillId="2" borderId="1" xfId="0" applyNumberFormat="1" applyFont="1" applyFill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8" fillId="0" borderId="0" xfId="0" applyFont="1" applyBorder="1" applyAlignment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8" fillId="0" borderId="1" xfId="0" applyFont="1" applyBorder="1" applyAlignment="1"/>
    <xf numFmtId="0" fontId="13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left" vertical="center"/>
    </xf>
    <xf numFmtId="3" fontId="6" fillId="4" borderId="4" xfId="0" applyNumberFormat="1" applyFont="1" applyFill="1" applyBorder="1" applyAlignment="1">
      <alignment horizontal="center" vertical="center"/>
    </xf>
    <xf numFmtId="0" fontId="7" fillId="0" borderId="10" xfId="0" applyFont="1" applyBorder="1" applyAlignment="1"/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/>
    <xf numFmtId="0" fontId="7" fillId="0" borderId="7" xfId="0" applyFont="1" applyBorder="1" applyAlignment="1"/>
    <xf numFmtId="0" fontId="13" fillId="3" borderId="1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/>
    <xf numFmtId="3" fontId="11" fillId="6" borderId="11" xfId="0" applyNumberFormat="1" applyFont="1" applyFill="1" applyBorder="1" applyAlignment="1">
      <alignment horizontal="center" vertical="center" wrapText="1"/>
    </xf>
    <xf numFmtId="3" fontId="12" fillId="5" borderId="0" xfId="0" applyNumberFormat="1" applyFont="1" applyFill="1" applyBorder="1" applyAlignment="1">
      <alignment horizontal="left" vertical="center"/>
    </xf>
    <xf numFmtId="3" fontId="1" fillId="6" borderId="11" xfId="0" applyNumberFormat="1" applyFont="1" applyFill="1" applyBorder="1" applyAlignment="1">
      <alignment horizontal="center" vertical="center" wrapText="1"/>
    </xf>
    <xf numFmtId="3" fontId="1" fillId="6" borderId="11" xfId="0" applyNumberFormat="1" applyFont="1" applyFill="1" applyBorder="1" applyAlignment="1">
      <alignment horizontal="left" vertical="center" wrapText="1"/>
    </xf>
    <xf numFmtId="3" fontId="11" fillId="7" borderId="1" xfId="0" applyNumberFormat="1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left" vertical="center"/>
    </xf>
    <xf numFmtId="3" fontId="17" fillId="6" borderId="5" xfId="0" applyNumberFormat="1" applyFont="1" applyFill="1" applyBorder="1" applyAlignment="1">
      <alignment horizontal="center" vertical="center" wrapText="1"/>
    </xf>
    <xf numFmtId="3" fontId="17" fillId="6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irgü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RAH\2017-3%20&#304;KK\GELEN%20KURUMLAR%20%20TEMMUZ%202017\MA&#304;L%20GELEN\&#304;LLER%20BANK\Kopya%20Kurumsal%20De&#287;erlendirme%20Raporu%20_a&#287;r&#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man.cirak\AppData\Local\Microsoft\Windows\INetCache\IE\VAXAD1PY\&#231;al&#305;&#351;ma%20ve%20i&#351;%202017\erzurum%20orman%20b&#246;l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L"/>
      <sheetName val="ÖZET"/>
      <sheetName val="SEKTÖRLER"/>
    </sheetNames>
    <sheetDataSet>
      <sheetData sheetId="0">
        <row r="83">
          <cell r="K83">
            <v>6553457.7999999998</v>
          </cell>
          <cell r="L83">
            <v>9534896.6099999994</v>
          </cell>
        </row>
        <row r="84">
          <cell r="K84">
            <v>0</v>
          </cell>
          <cell r="L84">
            <v>510577.05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3"/>
    </sheetNames>
    <sheetDataSet>
      <sheetData sheetId="0">
        <row r="5">
          <cell r="H5">
            <v>42855</v>
          </cell>
          <cell r="I5">
            <v>43100</v>
          </cell>
        </row>
        <row r="6">
          <cell r="H6">
            <v>42855</v>
          </cell>
          <cell r="I6">
            <v>43100</v>
          </cell>
        </row>
        <row r="7">
          <cell r="H7">
            <v>42855</v>
          </cell>
          <cell r="I7">
            <v>43100</v>
          </cell>
        </row>
        <row r="8">
          <cell r="H8">
            <v>42855</v>
          </cell>
          <cell r="I8">
            <v>43100</v>
          </cell>
        </row>
        <row r="9">
          <cell r="H9">
            <v>42855</v>
          </cell>
          <cell r="I9">
            <v>43100</v>
          </cell>
        </row>
        <row r="10">
          <cell r="H10">
            <v>42855</v>
          </cell>
          <cell r="I10">
            <v>43100</v>
          </cell>
        </row>
        <row r="11">
          <cell r="H11">
            <v>42855</v>
          </cell>
          <cell r="I11">
            <v>43100</v>
          </cell>
        </row>
        <row r="12">
          <cell r="H12">
            <v>42855</v>
          </cell>
          <cell r="I12">
            <v>43100</v>
          </cell>
        </row>
        <row r="13">
          <cell r="H13">
            <v>42855</v>
          </cell>
          <cell r="I13">
            <v>43100</v>
          </cell>
        </row>
        <row r="14">
          <cell r="H14">
            <v>42855</v>
          </cell>
          <cell r="I14">
            <v>43100</v>
          </cell>
        </row>
        <row r="15">
          <cell r="H15">
            <v>42855</v>
          </cell>
          <cell r="I15">
            <v>43100</v>
          </cell>
        </row>
        <row r="16">
          <cell r="H16">
            <v>42855</v>
          </cell>
          <cell r="I16">
            <v>43100</v>
          </cell>
        </row>
        <row r="17">
          <cell r="H17">
            <v>42855</v>
          </cell>
          <cell r="I17">
            <v>43100</v>
          </cell>
        </row>
        <row r="18">
          <cell r="H18">
            <v>42855</v>
          </cell>
          <cell r="I18">
            <v>43100</v>
          </cell>
        </row>
        <row r="19">
          <cell r="H19">
            <v>42855</v>
          </cell>
          <cell r="I19">
            <v>43100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8"/>
  <sheetViews>
    <sheetView tabSelected="1" view="pageBreakPreview" zoomScale="55" zoomScaleNormal="55" zoomScaleSheetLayoutView="55" zoomScalePageLayoutView="40" workbookViewId="0">
      <selection sqref="A1:O1"/>
    </sheetView>
  </sheetViews>
  <sheetFormatPr defaultRowHeight="15" x14ac:dyDescent="0.25"/>
  <cols>
    <col min="1" max="1" width="9.42578125" customWidth="1"/>
    <col min="2" max="2" width="33" customWidth="1"/>
    <col min="3" max="3" width="20.140625" customWidth="1"/>
    <col min="4" max="4" width="33" customWidth="1"/>
    <col min="5" max="5" width="72.85546875" style="21" customWidth="1"/>
    <col min="6" max="6" width="42.7109375" customWidth="1"/>
    <col min="7" max="7" width="27" customWidth="1"/>
    <col min="8" max="8" width="19.7109375" customWidth="1"/>
    <col min="9" max="9" width="21.28515625" style="76" customWidth="1"/>
    <col min="10" max="10" width="26.42578125" style="1" customWidth="1"/>
    <col min="11" max="11" width="33.7109375" style="101" customWidth="1"/>
    <col min="12" max="12" width="35.42578125" style="101" customWidth="1"/>
    <col min="13" max="13" width="27.85546875" customWidth="1"/>
    <col min="14" max="14" width="44.85546875" customWidth="1"/>
    <col min="15" max="15" width="56.140625" customWidth="1"/>
  </cols>
  <sheetData>
    <row r="1" spans="1:15" ht="28.5" thickBot="1" x14ac:dyDescent="0.3">
      <c r="A1" s="118" t="s">
        <v>577</v>
      </c>
      <c r="B1" s="119"/>
      <c r="C1" s="119"/>
      <c r="D1" s="119"/>
      <c r="E1" s="120"/>
      <c r="F1" s="119"/>
      <c r="G1" s="119"/>
      <c r="H1" s="119"/>
      <c r="I1" s="119"/>
      <c r="J1" s="119"/>
      <c r="K1" s="119"/>
      <c r="L1" s="119"/>
      <c r="M1" s="119"/>
      <c r="N1" s="119"/>
      <c r="O1" s="121"/>
    </row>
    <row r="2" spans="1:15" ht="24.75" customHeight="1" thickBot="1" x14ac:dyDescent="0.35">
      <c r="A2" s="109" t="s">
        <v>549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  <c r="L2" s="110"/>
      <c r="M2" s="110"/>
      <c r="N2" s="110"/>
      <c r="O2" s="110"/>
    </row>
    <row r="3" spans="1:15" ht="24.75" customHeight="1" thickBot="1" x14ac:dyDescent="0.3">
      <c r="A3" s="111" t="s">
        <v>0</v>
      </c>
      <c r="B3" s="111" t="s">
        <v>9</v>
      </c>
      <c r="C3" s="111" t="s">
        <v>7</v>
      </c>
      <c r="D3" s="111" t="s">
        <v>27</v>
      </c>
      <c r="E3" s="111" t="s">
        <v>1</v>
      </c>
      <c r="F3" s="111" t="s">
        <v>497</v>
      </c>
      <c r="G3" s="111" t="s">
        <v>2</v>
      </c>
      <c r="H3" s="125" t="s">
        <v>3</v>
      </c>
      <c r="I3" s="126"/>
      <c r="J3" s="127" t="s">
        <v>547</v>
      </c>
      <c r="K3" s="123" t="s">
        <v>548</v>
      </c>
      <c r="L3" s="123" t="s">
        <v>28</v>
      </c>
      <c r="M3" s="12"/>
      <c r="N3" s="12"/>
      <c r="O3" s="111" t="s">
        <v>6</v>
      </c>
    </row>
    <row r="4" spans="1:15" ht="70.5" customHeight="1" thickBot="1" x14ac:dyDescent="0.3">
      <c r="A4" s="112"/>
      <c r="B4" s="112"/>
      <c r="C4" s="112"/>
      <c r="D4" s="112"/>
      <c r="E4" s="112"/>
      <c r="F4" s="112"/>
      <c r="G4" s="112"/>
      <c r="H4" s="13" t="s">
        <v>4</v>
      </c>
      <c r="I4" s="74" t="s">
        <v>5</v>
      </c>
      <c r="J4" s="128"/>
      <c r="K4" s="124"/>
      <c r="L4" s="124"/>
      <c r="M4" s="14" t="s">
        <v>349</v>
      </c>
      <c r="N4" s="14" t="s">
        <v>350</v>
      </c>
      <c r="O4" s="112"/>
    </row>
    <row r="5" spans="1:15" ht="70.5" customHeight="1" thickBot="1" x14ac:dyDescent="0.3">
      <c r="A5" s="29">
        <v>1</v>
      </c>
      <c r="B5" s="29" t="s">
        <v>463</v>
      </c>
      <c r="C5" s="29" t="s">
        <v>215</v>
      </c>
      <c r="D5" s="30" t="s">
        <v>29</v>
      </c>
      <c r="E5" s="31" t="s">
        <v>464</v>
      </c>
      <c r="F5" s="31" t="s">
        <v>443</v>
      </c>
      <c r="G5" s="29"/>
      <c r="H5" s="29" t="s">
        <v>476</v>
      </c>
      <c r="I5" s="35" t="s">
        <v>477</v>
      </c>
      <c r="J5" s="30">
        <v>21586945</v>
      </c>
      <c r="K5" s="43"/>
      <c r="L5" s="43">
        <v>21586945</v>
      </c>
      <c r="M5" s="29"/>
      <c r="N5" s="29">
        <v>25</v>
      </c>
      <c r="O5" s="29" t="s">
        <v>190</v>
      </c>
    </row>
    <row r="6" spans="1:15" ht="70.5" customHeight="1" thickBot="1" x14ac:dyDescent="0.3">
      <c r="A6" s="29">
        <v>2</v>
      </c>
      <c r="B6" s="29" t="s">
        <v>463</v>
      </c>
      <c r="C6" s="29" t="s">
        <v>215</v>
      </c>
      <c r="D6" s="30" t="s">
        <v>29</v>
      </c>
      <c r="E6" s="31" t="s">
        <v>465</v>
      </c>
      <c r="F6" s="31" t="s">
        <v>471</v>
      </c>
      <c r="G6" s="29"/>
      <c r="H6" s="29" t="s">
        <v>476</v>
      </c>
      <c r="I6" s="35" t="s">
        <v>477</v>
      </c>
      <c r="J6" s="30">
        <v>10761834</v>
      </c>
      <c r="K6" s="43"/>
      <c r="L6" s="43">
        <v>10761834</v>
      </c>
      <c r="M6" s="29"/>
      <c r="N6" s="29">
        <v>10</v>
      </c>
      <c r="O6" s="29" t="s">
        <v>190</v>
      </c>
    </row>
    <row r="7" spans="1:15" ht="70.5" customHeight="1" thickBot="1" x14ac:dyDescent="0.3">
      <c r="A7" s="29">
        <v>3</v>
      </c>
      <c r="B7" s="29" t="s">
        <v>463</v>
      </c>
      <c r="C7" s="29" t="s">
        <v>215</v>
      </c>
      <c r="D7" s="30" t="s">
        <v>29</v>
      </c>
      <c r="E7" s="31" t="s">
        <v>466</v>
      </c>
      <c r="F7" s="31" t="s">
        <v>472</v>
      </c>
      <c r="G7" s="29"/>
      <c r="H7" s="29" t="s">
        <v>476</v>
      </c>
      <c r="I7" s="35" t="s">
        <v>478</v>
      </c>
      <c r="J7" s="30">
        <v>1738103</v>
      </c>
      <c r="K7" s="43"/>
      <c r="L7" s="43">
        <v>1738103</v>
      </c>
      <c r="M7" s="29"/>
      <c r="N7" s="29">
        <v>27</v>
      </c>
      <c r="O7" s="29" t="s">
        <v>190</v>
      </c>
    </row>
    <row r="8" spans="1:15" ht="70.5" customHeight="1" thickBot="1" x14ac:dyDescent="0.3">
      <c r="A8" s="29">
        <v>4</v>
      </c>
      <c r="B8" s="29" t="s">
        <v>463</v>
      </c>
      <c r="C8" s="29" t="s">
        <v>215</v>
      </c>
      <c r="D8" s="30" t="s">
        <v>29</v>
      </c>
      <c r="E8" s="31" t="s">
        <v>467</v>
      </c>
      <c r="F8" s="31" t="s">
        <v>473</v>
      </c>
      <c r="G8" s="29"/>
      <c r="H8" s="29" t="s">
        <v>476</v>
      </c>
      <c r="I8" s="35" t="s">
        <v>477</v>
      </c>
      <c r="J8" s="30">
        <v>13511396</v>
      </c>
      <c r="K8" s="43"/>
      <c r="L8" s="43">
        <v>13511396</v>
      </c>
      <c r="M8" s="29"/>
      <c r="N8" s="29">
        <v>22</v>
      </c>
      <c r="O8" s="29" t="s">
        <v>190</v>
      </c>
    </row>
    <row r="9" spans="1:15" ht="70.5" customHeight="1" thickBot="1" x14ac:dyDescent="0.3">
      <c r="A9" s="29">
        <v>5</v>
      </c>
      <c r="B9" s="29" t="s">
        <v>463</v>
      </c>
      <c r="C9" s="29" t="s">
        <v>215</v>
      </c>
      <c r="D9" s="30" t="s">
        <v>29</v>
      </c>
      <c r="E9" s="31" t="s">
        <v>468</v>
      </c>
      <c r="F9" s="31" t="s">
        <v>473</v>
      </c>
      <c r="G9" s="29"/>
      <c r="H9" s="29" t="s">
        <v>476</v>
      </c>
      <c r="I9" s="35" t="s">
        <v>478</v>
      </c>
      <c r="J9" s="30">
        <v>1997037</v>
      </c>
      <c r="K9" s="43"/>
      <c r="L9" s="43">
        <v>1997037</v>
      </c>
      <c r="M9" s="29"/>
      <c r="N9" s="29">
        <v>25</v>
      </c>
      <c r="O9" s="29" t="s">
        <v>190</v>
      </c>
    </row>
    <row r="10" spans="1:15" ht="70.5" customHeight="1" thickBot="1" x14ac:dyDescent="0.3">
      <c r="A10" s="29">
        <v>6</v>
      </c>
      <c r="B10" s="29" t="s">
        <v>463</v>
      </c>
      <c r="C10" s="29" t="s">
        <v>215</v>
      </c>
      <c r="D10" s="30" t="s">
        <v>29</v>
      </c>
      <c r="E10" s="31" t="s">
        <v>469</v>
      </c>
      <c r="F10" s="31" t="s">
        <v>474</v>
      </c>
      <c r="G10" s="29"/>
      <c r="H10" s="29" t="s">
        <v>476</v>
      </c>
      <c r="I10" s="35" t="s">
        <v>477</v>
      </c>
      <c r="J10" s="30">
        <v>3555314</v>
      </c>
      <c r="K10" s="43"/>
      <c r="L10" s="43">
        <v>3555314</v>
      </c>
      <c r="M10" s="29"/>
      <c r="N10" s="29">
        <v>52</v>
      </c>
      <c r="O10" s="29" t="s">
        <v>190</v>
      </c>
    </row>
    <row r="11" spans="1:15" ht="70.5" customHeight="1" thickBot="1" x14ac:dyDescent="0.3">
      <c r="A11" s="29">
        <v>7</v>
      </c>
      <c r="B11" s="29" t="s">
        <v>463</v>
      </c>
      <c r="C11" s="29" t="s">
        <v>215</v>
      </c>
      <c r="D11" s="30" t="s">
        <v>29</v>
      </c>
      <c r="E11" s="31" t="s">
        <v>470</v>
      </c>
      <c r="F11" s="31" t="s">
        <v>475</v>
      </c>
      <c r="G11" s="29"/>
      <c r="H11" s="29" t="s">
        <v>476</v>
      </c>
      <c r="I11" s="35" t="s">
        <v>478</v>
      </c>
      <c r="J11" s="30">
        <v>1796166</v>
      </c>
      <c r="K11" s="43"/>
      <c r="L11" s="43">
        <v>1796166</v>
      </c>
      <c r="M11" s="29"/>
      <c r="N11" s="29">
        <v>33</v>
      </c>
      <c r="O11" s="29" t="s">
        <v>190</v>
      </c>
    </row>
    <row r="12" spans="1:15" ht="70.5" customHeight="1" thickBot="1" x14ac:dyDescent="0.3">
      <c r="A12" s="106" t="s">
        <v>8</v>
      </c>
      <c r="B12" s="107"/>
      <c r="C12" s="107"/>
      <c r="D12" s="107"/>
      <c r="E12" s="107"/>
      <c r="F12" s="107"/>
      <c r="G12" s="107"/>
      <c r="H12" s="107"/>
      <c r="I12" s="108"/>
      <c r="J12" s="22">
        <f>SUM(J5:J11)</f>
        <v>54946795</v>
      </c>
      <c r="K12" s="23">
        <f t="shared" ref="K12:M12" si="0">SUM(K5:K11)</f>
        <v>0</v>
      </c>
      <c r="L12" s="23">
        <f t="shared" si="0"/>
        <v>54946795</v>
      </c>
      <c r="M12" s="22">
        <f t="shared" si="0"/>
        <v>0</v>
      </c>
      <c r="N12" s="22">
        <v>28</v>
      </c>
      <c r="O12" s="22"/>
    </row>
    <row r="13" spans="1:15" ht="70.5" customHeight="1" thickBot="1" x14ac:dyDescent="0.35">
      <c r="A13" s="109" t="s">
        <v>223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10"/>
      <c r="L13" s="110"/>
      <c r="M13" s="110"/>
      <c r="N13" s="110"/>
      <c r="O13" s="110"/>
    </row>
    <row r="14" spans="1:15" ht="45" customHeight="1" thickBot="1" x14ac:dyDescent="0.3">
      <c r="A14" s="33">
        <v>8</v>
      </c>
      <c r="B14" s="30" t="s">
        <v>224</v>
      </c>
      <c r="C14" s="30" t="s">
        <v>194</v>
      </c>
      <c r="D14" s="30" t="s">
        <v>29</v>
      </c>
      <c r="E14" s="34" t="s">
        <v>227</v>
      </c>
      <c r="F14" s="30" t="s">
        <v>62</v>
      </c>
      <c r="G14" s="30"/>
      <c r="H14" s="35">
        <v>42737</v>
      </c>
      <c r="I14" s="35">
        <v>43454</v>
      </c>
      <c r="J14" s="30">
        <v>12000000</v>
      </c>
      <c r="K14" s="43">
        <v>0</v>
      </c>
      <c r="L14" s="43">
        <v>10000000</v>
      </c>
      <c r="M14" s="30">
        <v>0</v>
      </c>
      <c r="N14" s="36">
        <v>0</v>
      </c>
      <c r="O14" s="29" t="s">
        <v>25</v>
      </c>
    </row>
    <row r="15" spans="1:15" ht="45" customHeight="1" thickBot="1" x14ac:dyDescent="0.3">
      <c r="A15" s="33">
        <v>9</v>
      </c>
      <c r="B15" s="29" t="s">
        <v>224</v>
      </c>
      <c r="C15" s="37" t="s">
        <v>225</v>
      </c>
      <c r="D15" s="37" t="s">
        <v>29</v>
      </c>
      <c r="E15" s="34" t="s">
        <v>226</v>
      </c>
      <c r="F15" s="29" t="s">
        <v>62</v>
      </c>
      <c r="G15" s="29"/>
      <c r="H15" s="33"/>
      <c r="I15" s="46"/>
      <c r="J15" s="88">
        <v>10000000</v>
      </c>
      <c r="K15" s="36">
        <v>0</v>
      </c>
      <c r="L15" s="43">
        <v>5000000</v>
      </c>
      <c r="M15" s="36">
        <v>0</v>
      </c>
      <c r="N15" s="36">
        <v>0</v>
      </c>
      <c r="O15" s="29" t="s">
        <v>26</v>
      </c>
    </row>
    <row r="16" spans="1:15" ht="45" customHeight="1" thickBot="1" x14ac:dyDescent="0.3">
      <c r="A16" s="106" t="s">
        <v>8</v>
      </c>
      <c r="B16" s="107"/>
      <c r="C16" s="107"/>
      <c r="D16" s="107"/>
      <c r="E16" s="107"/>
      <c r="F16" s="107"/>
      <c r="G16" s="107"/>
      <c r="H16" s="107"/>
      <c r="I16" s="108"/>
      <c r="J16" s="22">
        <f>SUM(J14:J15)</f>
        <v>22000000</v>
      </c>
      <c r="K16" s="23">
        <f>SUM(K14:K15)</f>
        <v>0</v>
      </c>
      <c r="L16" s="23">
        <f>SUM(L14:L15)</f>
        <v>15000000</v>
      </c>
      <c r="M16" s="24"/>
      <c r="N16" s="24"/>
      <c r="O16" s="24"/>
    </row>
    <row r="17" spans="1:15" ht="45" customHeight="1" thickBot="1" x14ac:dyDescent="0.3">
      <c r="A17" s="122" t="s">
        <v>576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</row>
    <row r="18" spans="1:15" ht="45" customHeight="1" thickBot="1" x14ac:dyDescent="0.3">
      <c r="A18" s="29">
        <v>10</v>
      </c>
      <c r="B18" s="29" t="s">
        <v>10</v>
      </c>
      <c r="C18" s="38" t="s">
        <v>11</v>
      </c>
      <c r="D18" s="29" t="s">
        <v>29</v>
      </c>
      <c r="E18" s="31" t="s">
        <v>30</v>
      </c>
      <c r="F18" s="29" t="s">
        <v>24</v>
      </c>
      <c r="G18" s="29" t="s">
        <v>563</v>
      </c>
      <c r="H18" s="29">
        <v>2017</v>
      </c>
      <c r="I18" s="35">
        <v>2019</v>
      </c>
      <c r="J18" s="30">
        <v>65000000</v>
      </c>
      <c r="K18" s="43">
        <v>0</v>
      </c>
      <c r="L18" s="43">
        <v>500</v>
      </c>
      <c r="M18" s="30">
        <f t="shared" ref="M18:M56" si="1">L18/J18*100</f>
        <v>7.6923076923076923E-4</v>
      </c>
      <c r="N18" s="36">
        <f t="shared" ref="N18:N58" si="2">L18/J18*100</f>
        <v>7.6923076923076923E-4</v>
      </c>
      <c r="O18" s="29" t="s">
        <v>26</v>
      </c>
    </row>
    <row r="19" spans="1:15" ht="45" customHeight="1" thickBot="1" x14ac:dyDescent="0.3">
      <c r="A19" s="29">
        <v>11</v>
      </c>
      <c r="B19" s="29" t="s">
        <v>10</v>
      </c>
      <c r="C19" s="38" t="s">
        <v>11</v>
      </c>
      <c r="D19" s="29" t="s">
        <v>29</v>
      </c>
      <c r="E19" s="34" t="s">
        <v>31</v>
      </c>
      <c r="F19" s="29" t="s">
        <v>24</v>
      </c>
      <c r="G19" s="29" t="s">
        <v>563</v>
      </c>
      <c r="H19" s="29">
        <v>2016</v>
      </c>
      <c r="I19" s="35">
        <v>2018</v>
      </c>
      <c r="J19" s="30">
        <v>24250000</v>
      </c>
      <c r="K19" s="43">
        <v>351324</v>
      </c>
      <c r="L19" s="43">
        <v>15500000</v>
      </c>
      <c r="M19" s="30">
        <v>5</v>
      </c>
      <c r="N19" s="36">
        <v>5</v>
      </c>
      <c r="O19" s="29" t="s">
        <v>25</v>
      </c>
    </row>
    <row r="20" spans="1:15" ht="45" customHeight="1" thickBot="1" x14ac:dyDescent="0.3">
      <c r="A20" s="29">
        <v>12</v>
      </c>
      <c r="B20" s="29" t="s">
        <v>10</v>
      </c>
      <c r="C20" s="38" t="s">
        <v>11</v>
      </c>
      <c r="D20" s="29" t="s">
        <v>29</v>
      </c>
      <c r="E20" s="31" t="s">
        <v>32</v>
      </c>
      <c r="F20" s="29" t="s">
        <v>24</v>
      </c>
      <c r="G20" s="29" t="s">
        <v>555</v>
      </c>
      <c r="H20" s="29">
        <v>2017</v>
      </c>
      <c r="I20" s="35">
        <v>2019</v>
      </c>
      <c r="J20" s="30">
        <v>37000000</v>
      </c>
      <c r="K20" s="43">
        <v>0</v>
      </c>
      <c r="L20" s="43">
        <v>3700000</v>
      </c>
      <c r="M20" s="30">
        <v>0</v>
      </c>
      <c r="N20" s="36">
        <v>0</v>
      </c>
      <c r="O20" s="29" t="s">
        <v>26</v>
      </c>
    </row>
    <row r="21" spans="1:15" ht="45" customHeight="1" thickBot="1" x14ac:dyDescent="0.3">
      <c r="A21" s="29">
        <v>13</v>
      </c>
      <c r="B21" s="29" t="s">
        <v>10</v>
      </c>
      <c r="C21" s="38" t="s">
        <v>11</v>
      </c>
      <c r="D21" s="29" t="s">
        <v>29</v>
      </c>
      <c r="E21" s="31" t="s">
        <v>33</v>
      </c>
      <c r="F21" s="29" t="s">
        <v>24</v>
      </c>
      <c r="G21" s="29" t="s">
        <v>555</v>
      </c>
      <c r="H21" s="29">
        <v>2017</v>
      </c>
      <c r="I21" s="35">
        <v>2019</v>
      </c>
      <c r="J21" s="30">
        <v>15000000</v>
      </c>
      <c r="K21" s="43">
        <v>0</v>
      </c>
      <c r="L21" s="43">
        <v>799500</v>
      </c>
      <c r="M21" s="30">
        <v>0</v>
      </c>
      <c r="N21" s="36">
        <v>0</v>
      </c>
      <c r="O21" s="29" t="s">
        <v>26</v>
      </c>
    </row>
    <row r="22" spans="1:15" ht="45" customHeight="1" thickBot="1" x14ac:dyDescent="0.3">
      <c r="A22" s="29">
        <v>14</v>
      </c>
      <c r="B22" s="29" t="s">
        <v>10</v>
      </c>
      <c r="C22" s="38" t="s">
        <v>553</v>
      </c>
      <c r="D22" s="29" t="s">
        <v>29</v>
      </c>
      <c r="E22" s="34" t="s">
        <v>47</v>
      </c>
      <c r="F22" s="29" t="s">
        <v>57</v>
      </c>
      <c r="G22" s="29" t="s">
        <v>58</v>
      </c>
      <c r="H22" s="29">
        <v>2017</v>
      </c>
      <c r="I22" s="35">
        <v>2018</v>
      </c>
      <c r="J22" s="30">
        <v>28369560</v>
      </c>
      <c r="K22" s="43">
        <v>0</v>
      </c>
      <c r="L22" s="43">
        <v>5000000</v>
      </c>
      <c r="M22" s="30">
        <v>6</v>
      </c>
      <c r="N22" s="36">
        <v>6</v>
      </c>
      <c r="O22" s="29" t="s">
        <v>25</v>
      </c>
    </row>
    <row r="23" spans="1:15" ht="49.5" customHeight="1" thickBot="1" x14ac:dyDescent="0.3">
      <c r="A23" s="29">
        <v>15</v>
      </c>
      <c r="B23" s="29" t="s">
        <v>10</v>
      </c>
      <c r="C23" s="38" t="s">
        <v>11</v>
      </c>
      <c r="D23" s="29" t="s">
        <v>29</v>
      </c>
      <c r="E23" s="34" t="s">
        <v>12</v>
      </c>
      <c r="F23" s="29" t="s">
        <v>54</v>
      </c>
      <c r="G23" s="29" t="s">
        <v>555</v>
      </c>
      <c r="H23" s="29">
        <v>2014</v>
      </c>
      <c r="I23" s="35">
        <v>2017</v>
      </c>
      <c r="J23" s="30">
        <v>7131994</v>
      </c>
      <c r="K23" s="43">
        <v>6288409</v>
      </c>
      <c r="L23" s="43">
        <v>843585</v>
      </c>
      <c r="M23" s="30">
        <v>93</v>
      </c>
      <c r="N23" s="36">
        <v>93</v>
      </c>
      <c r="O23" s="29" t="s">
        <v>25</v>
      </c>
    </row>
    <row r="24" spans="1:15" ht="45" customHeight="1" thickBot="1" x14ac:dyDescent="0.3">
      <c r="A24" s="29">
        <v>16</v>
      </c>
      <c r="B24" s="29" t="s">
        <v>10</v>
      </c>
      <c r="C24" s="38" t="s">
        <v>11</v>
      </c>
      <c r="D24" s="29" t="s">
        <v>29</v>
      </c>
      <c r="E24" s="34" t="s">
        <v>13</v>
      </c>
      <c r="F24" s="29" t="s">
        <v>24</v>
      </c>
      <c r="G24" s="29" t="s">
        <v>555</v>
      </c>
      <c r="H24" s="29">
        <v>2014</v>
      </c>
      <c r="I24" s="35">
        <v>2017</v>
      </c>
      <c r="J24" s="30">
        <v>2459297</v>
      </c>
      <c r="K24" s="43">
        <v>2125649</v>
      </c>
      <c r="L24" s="43">
        <v>333648</v>
      </c>
      <c r="M24" s="30">
        <v>86</v>
      </c>
      <c r="N24" s="36">
        <v>86</v>
      </c>
      <c r="O24" s="29" t="s">
        <v>25</v>
      </c>
    </row>
    <row r="25" spans="1:15" ht="45" customHeight="1" thickBot="1" x14ac:dyDescent="0.3">
      <c r="A25" s="29">
        <v>17</v>
      </c>
      <c r="B25" s="29" t="s">
        <v>10</v>
      </c>
      <c r="C25" s="38" t="s">
        <v>11</v>
      </c>
      <c r="D25" s="29" t="s">
        <v>29</v>
      </c>
      <c r="E25" s="34" t="s">
        <v>14</v>
      </c>
      <c r="F25" s="29" t="s">
        <v>55</v>
      </c>
      <c r="G25" s="29" t="s">
        <v>555</v>
      </c>
      <c r="H25" s="29">
        <v>2014</v>
      </c>
      <c r="I25" s="35">
        <v>2017</v>
      </c>
      <c r="J25" s="30">
        <v>1484772</v>
      </c>
      <c r="K25" s="43">
        <v>949995</v>
      </c>
      <c r="L25" s="43">
        <v>534777</v>
      </c>
      <c r="M25" s="30">
        <v>64</v>
      </c>
      <c r="N25" s="36">
        <v>64</v>
      </c>
      <c r="O25" s="29" t="s">
        <v>25</v>
      </c>
    </row>
    <row r="26" spans="1:15" ht="45" customHeight="1" thickBot="1" x14ac:dyDescent="0.3">
      <c r="A26" s="29">
        <v>18</v>
      </c>
      <c r="B26" s="29" t="s">
        <v>10</v>
      </c>
      <c r="C26" s="38" t="s">
        <v>11</v>
      </c>
      <c r="D26" s="29" t="s">
        <v>29</v>
      </c>
      <c r="E26" s="34" t="s">
        <v>15</v>
      </c>
      <c r="F26" s="29" t="s">
        <v>24</v>
      </c>
      <c r="G26" s="29" t="s">
        <v>555</v>
      </c>
      <c r="H26" s="29">
        <v>2016</v>
      </c>
      <c r="I26" s="35">
        <v>2018</v>
      </c>
      <c r="J26" s="30">
        <v>2858000</v>
      </c>
      <c r="K26" s="43">
        <v>829951</v>
      </c>
      <c r="L26" s="43">
        <v>500000</v>
      </c>
      <c r="M26" s="30">
        <v>41</v>
      </c>
      <c r="N26" s="36">
        <v>41</v>
      </c>
      <c r="O26" s="29" t="s">
        <v>25</v>
      </c>
    </row>
    <row r="27" spans="1:15" ht="45" customHeight="1" thickBot="1" x14ac:dyDescent="0.3">
      <c r="A27" s="29">
        <v>19</v>
      </c>
      <c r="B27" s="29" t="s">
        <v>10</v>
      </c>
      <c r="C27" s="38" t="s">
        <v>11</v>
      </c>
      <c r="D27" s="29" t="s">
        <v>29</v>
      </c>
      <c r="E27" s="31" t="s">
        <v>34</v>
      </c>
      <c r="F27" s="29" t="s">
        <v>55</v>
      </c>
      <c r="G27" s="29" t="s">
        <v>555</v>
      </c>
      <c r="H27" s="29">
        <v>2016</v>
      </c>
      <c r="I27" s="35">
        <v>2018</v>
      </c>
      <c r="J27" s="30">
        <v>150000</v>
      </c>
      <c r="K27" s="43">
        <v>0</v>
      </c>
      <c r="L27" s="43">
        <v>15000</v>
      </c>
      <c r="M27" s="30">
        <v>0</v>
      </c>
      <c r="N27" s="36">
        <v>0</v>
      </c>
      <c r="O27" s="29" t="s">
        <v>26</v>
      </c>
    </row>
    <row r="28" spans="1:15" ht="45" customHeight="1" thickBot="1" x14ac:dyDescent="0.3">
      <c r="A28" s="29">
        <v>20</v>
      </c>
      <c r="B28" s="29" t="s">
        <v>10</v>
      </c>
      <c r="C28" s="38" t="s">
        <v>11</v>
      </c>
      <c r="D28" s="29" t="s">
        <v>29</v>
      </c>
      <c r="E28" s="34" t="s">
        <v>35</v>
      </c>
      <c r="F28" s="29" t="s">
        <v>54</v>
      </c>
      <c r="G28" s="29" t="s">
        <v>555</v>
      </c>
      <c r="H28" s="29">
        <v>2016</v>
      </c>
      <c r="I28" s="35">
        <v>2018</v>
      </c>
      <c r="J28" s="30">
        <v>2787514</v>
      </c>
      <c r="K28" s="43">
        <v>708474</v>
      </c>
      <c r="L28" s="43">
        <v>500000</v>
      </c>
      <c r="M28" s="30">
        <v>25</v>
      </c>
      <c r="N28" s="36">
        <v>25</v>
      </c>
      <c r="O28" s="29" t="s">
        <v>25</v>
      </c>
    </row>
    <row r="29" spans="1:15" ht="45" customHeight="1" thickBot="1" x14ac:dyDescent="0.3">
      <c r="A29" s="29">
        <v>21</v>
      </c>
      <c r="B29" s="29" t="s">
        <v>10</v>
      </c>
      <c r="C29" s="38" t="s">
        <v>11</v>
      </c>
      <c r="D29" s="29" t="s">
        <v>29</v>
      </c>
      <c r="E29" s="31" t="s">
        <v>554</v>
      </c>
      <c r="F29" s="29" t="s">
        <v>61</v>
      </c>
      <c r="G29" s="29" t="s">
        <v>555</v>
      </c>
      <c r="H29" s="29">
        <v>2017</v>
      </c>
      <c r="I29" s="35">
        <v>2018</v>
      </c>
      <c r="J29" s="30">
        <v>2000000</v>
      </c>
      <c r="K29" s="43">
        <v>0</v>
      </c>
      <c r="L29" s="43">
        <v>500</v>
      </c>
      <c r="M29" s="30">
        <f t="shared" si="1"/>
        <v>2.5000000000000001E-2</v>
      </c>
      <c r="N29" s="36">
        <f t="shared" si="2"/>
        <v>2.5000000000000001E-2</v>
      </c>
      <c r="O29" s="29" t="s">
        <v>26</v>
      </c>
    </row>
    <row r="30" spans="1:15" ht="63" customHeight="1" thickBot="1" x14ac:dyDescent="0.3">
      <c r="A30" s="29">
        <v>22</v>
      </c>
      <c r="B30" s="29" t="s">
        <v>10</v>
      </c>
      <c r="C30" s="38" t="s">
        <v>11</v>
      </c>
      <c r="D30" s="29" t="s">
        <v>29</v>
      </c>
      <c r="E30" s="31" t="s">
        <v>36</v>
      </c>
      <c r="F30" s="29" t="s">
        <v>54</v>
      </c>
      <c r="G30" s="29" t="s">
        <v>557</v>
      </c>
      <c r="H30" s="29">
        <v>2017</v>
      </c>
      <c r="I30" s="35">
        <v>2019</v>
      </c>
      <c r="J30" s="30">
        <v>5000000</v>
      </c>
      <c r="K30" s="43">
        <v>0</v>
      </c>
      <c r="L30" s="43">
        <v>500</v>
      </c>
      <c r="M30" s="30">
        <f t="shared" si="1"/>
        <v>0.01</v>
      </c>
      <c r="N30" s="36">
        <f t="shared" si="2"/>
        <v>0.01</v>
      </c>
      <c r="O30" s="29" t="s">
        <v>26</v>
      </c>
    </row>
    <row r="31" spans="1:15" ht="45" customHeight="1" thickBot="1" x14ac:dyDescent="0.3">
      <c r="A31" s="29">
        <v>23</v>
      </c>
      <c r="B31" s="29" t="s">
        <v>10</v>
      </c>
      <c r="C31" s="38" t="s">
        <v>11</v>
      </c>
      <c r="D31" s="29" t="s">
        <v>29</v>
      </c>
      <c r="E31" s="34" t="s">
        <v>37</v>
      </c>
      <c r="F31" s="29" t="s">
        <v>56</v>
      </c>
      <c r="G31" s="29" t="s">
        <v>557</v>
      </c>
      <c r="H31" s="29">
        <v>2017</v>
      </c>
      <c r="I31" s="35">
        <v>2019</v>
      </c>
      <c r="J31" s="30">
        <v>5000000</v>
      </c>
      <c r="K31" s="43">
        <v>0</v>
      </c>
      <c r="L31" s="43">
        <v>500</v>
      </c>
      <c r="M31" s="30">
        <f t="shared" si="1"/>
        <v>0.01</v>
      </c>
      <c r="N31" s="36">
        <f t="shared" si="2"/>
        <v>0.01</v>
      </c>
      <c r="O31" s="29" t="s">
        <v>26</v>
      </c>
    </row>
    <row r="32" spans="1:15" ht="45" customHeight="1" thickBot="1" x14ac:dyDescent="0.3">
      <c r="A32" s="29">
        <v>24</v>
      </c>
      <c r="B32" s="29" t="s">
        <v>10</v>
      </c>
      <c r="C32" s="38" t="s">
        <v>11</v>
      </c>
      <c r="D32" s="29" t="s">
        <v>29</v>
      </c>
      <c r="E32" s="34" t="s">
        <v>556</v>
      </c>
      <c r="F32" s="29" t="s">
        <v>24</v>
      </c>
      <c r="G32" s="29" t="s">
        <v>557</v>
      </c>
      <c r="H32" s="29">
        <v>2017</v>
      </c>
      <c r="I32" s="35">
        <v>2019</v>
      </c>
      <c r="J32" s="30">
        <v>10000000</v>
      </c>
      <c r="K32" s="43">
        <v>0</v>
      </c>
      <c r="L32" s="43">
        <v>500</v>
      </c>
      <c r="M32" s="30">
        <f t="shared" si="1"/>
        <v>5.0000000000000001E-3</v>
      </c>
      <c r="N32" s="36">
        <f t="shared" si="2"/>
        <v>5.0000000000000001E-3</v>
      </c>
      <c r="O32" s="29" t="s">
        <v>26</v>
      </c>
    </row>
    <row r="33" spans="1:15" ht="45" customHeight="1" thickBot="1" x14ac:dyDescent="0.3">
      <c r="A33" s="29">
        <v>25</v>
      </c>
      <c r="B33" s="29" t="s">
        <v>10</v>
      </c>
      <c r="C33" s="38" t="s">
        <v>11</v>
      </c>
      <c r="D33" s="29" t="s">
        <v>29</v>
      </c>
      <c r="E33" s="34" t="s">
        <v>558</v>
      </c>
      <c r="F33" s="29" t="s">
        <v>559</v>
      </c>
      <c r="G33" s="29" t="s">
        <v>557</v>
      </c>
      <c r="H33" s="29">
        <v>2017</v>
      </c>
      <c r="I33" s="35">
        <v>2019</v>
      </c>
      <c r="J33" s="30">
        <v>2000000</v>
      </c>
      <c r="K33" s="43">
        <v>0</v>
      </c>
      <c r="L33" s="43">
        <v>500</v>
      </c>
      <c r="M33" s="30">
        <f t="shared" si="1"/>
        <v>2.5000000000000001E-2</v>
      </c>
      <c r="N33" s="36">
        <f t="shared" si="2"/>
        <v>2.5000000000000001E-2</v>
      </c>
      <c r="O33" s="29" t="s">
        <v>26</v>
      </c>
    </row>
    <row r="34" spans="1:15" ht="45" customHeight="1" thickBot="1" x14ac:dyDescent="0.3">
      <c r="A34" s="29">
        <v>26</v>
      </c>
      <c r="B34" s="29" t="s">
        <v>10</v>
      </c>
      <c r="C34" s="38" t="s">
        <v>11</v>
      </c>
      <c r="D34" s="29" t="s">
        <v>29</v>
      </c>
      <c r="E34" s="31" t="s">
        <v>560</v>
      </c>
      <c r="F34" s="29" t="s">
        <v>56</v>
      </c>
      <c r="G34" s="29" t="s">
        <v>557</v>
      </c>
      <c r="H34" s="29">
        <v>2017</v>
      </c>
      <c r="I34" s="35">
        <v>2019</v>
      </c>
      <c r="J34" s="30">
        <v>5000000</v>
      </c>
      <c r="K34" s="43">
        <v>0</v>
      </c>
      <c r="L34" s="43">
        <v>500</v>
      </c>
      <c r="M34" s="30">
        <f t="shared" si="1"/>
        <v>0.01</v>
      </c>
      <c r="N34" s="36">
        <f t="shared" si="2"/>
        <v>0.01</v>
      </c>
      <c r="O34" s="29" t="s">
        <v>26</v>
      </c>
    </row>
    <row r="35" spans="1:15" ht="45" customHeight="1" thickBot="1" x14ac:dyDescent="0.3">
      <c r="A35" s="29">
        <v>27</v>
      </c>
      <c r="B35" s="29" t="s">
        <v>10</v>
      </c>
      <c r="C35" s="38" t="s">
        <v>11</v>
      </c>
      <c r="D35" s="29" t="s">
        <v>29</v>
      </c>
      <c r="E35" s="34" t="s">
        <v>16</v>
      </c>
      <c r="F35" s="29" t="s">
        <v>57</v>
      </c>
      <c r="G35" s="29" t="s">
        <v>564</v>
      </c>
      <c r="H35" s="29">
        <v>2016</v>
      </c>
      <c r="I35" s="35">
        <v>2018</v>
      </c>
      <c r="J35" s="30">
        <v>14765357</v>
      </c>
      <c r="K35" s="43">
        <v>0</v>
      </c>
      <c r="L35" s="43">
        <v>1000000</v>
      </c>
      <c r="M35" s="30">
        <f t="shared" si="1"/>
        <v>6.7726096971444711</v>
      </c>
      <c r="N35" s="36">
        <f t="shared" si="2"/>
        <v>6.7726096971444711</v>
      </c>
      <c r="O35" s="29" t="s">
        <v>25</v>
      </c>
    </row>
    <row r="36" spans="1:15" ht="45" customHeight="1" thickBot="1" x14ac:dyDescent="0.3">
      <c r="A36" s="29">
        <v>28</v>
      </c>
      <c r="B36" s="29" t="s">
        <v>10</v>
      </c>
      <c r="C36" s="38" t="s">
        <v>11</v>
      </c>
      <c r="D36" s="29" t="s">
        <v>29</v>
      </c>
      <c r="E36" s="34" t="s">
        <v>17</v>
      </c>
      <c r="F36" s="29" t="s">
        <v>57</v>
      </c>
      <c r="G36" s="29" t="s">
        <v>564</v>
      </c>
      <c r="H36" s="29">
        <v>2016</v>
      </c>
      <c r="I36" s="35">
        <v>2018</v>
      </c>
      <c r="J36" s="30">
        <v>9066965</v>
      </c>
      <c r="K36" s="43">
        <v>0</v>
      </c>
      <c r="L36" s="43">
        <v>750000</v>
      </c>
      <c r="M36" s="30">
        <v>17</v>
      </c>
      <c r="N36" s="36">
        <v>17</v>
      </c>
      <c r="O36" s="29" t="s">
        <v>25</v>
      </c>
    </row>
    <row r="37" spans="1:15" ht="45" customHeight="1" thickBot="1" x14ac:dyDescent="0.3">
      <c r="A37" s="29">
        <v>29</v>
      </c>
      <c r="B37" s="29" t="s">
        <v>10</v>
      </c>
      <c r="C37" s="38" t="s">
        <v>11</v>
      </c>
      <c r="D37" s="29" t="s">
        <v>29</v>
      </c>
      <c r="E37" s="31" t="s">
        <v>43</v>
      </c>
      <c r="F37" s="29" t="s">
        <v>57</v>
      </c>
      <c r="G37" s="29" t="s">
        <v>564</v>
      </c>
      <c r="H37" s="29">
        <v>2016</v>
      </c>
      <c r="I37" s="35">
        <v>2018</v>
      </c>
      <c r="J37" s="30">
        <v>9063521</v>
      </c>
      <c r="K37" s="43">
        <v>0</v>
      </c>
      <c r="L37" s="43">
        <v>750000</v>
      </c>
      <c r="M37" s="30">
        <v>19</v>
      </c>
      <c r="N37" s="36">
        <v>19</v>
      </c>
      <c r="O37" s="29" t="s">
        <v>25</v>
      </c>
    </row>
    <row r="38" spans="1:15" ht="45" customHeight="1" thickBot="1" x14ac:dyDescent="0.3">
      <c r="A38" s="29">
        <v>30</v>
      </c>
      <c r="B38" s="29" t="s">
        <v>10</v>
      </c>
      <c r="C38" s="38" t="s">
        <v>11</v>
      </c>
      <c r="D38" s="29" t="s">
        <v>29</v>
      </c>
      <c r="E38" s="31" t="s">
        <v>38</v>
      </c>
      <c r="F38" s="29" t="s">
        <v>57</v>
      </c>
      <c r="G38" s="29" t="s">
        <v>565</v>
      </c>
      <c r="H38" s="29">
        <v>2017</v>
      </c>
      <c r="I38" s="35">
        <v>2018</v>
      </c>
      <c r="J38" s="30">
        <v>2460471</v>
      </c>
      <c r="K38" s="43">
        <v>0</v>
      </c>
      <c r="L38" s="43">
        <v>700000</v>
      </c>
      <c r="M38" s="30">
        <f t="shared" si="1"/>
        <v>28.449837449821597</v>
      </c>
      <c r="N38" s="36">
        <f t="shared" si="2"/>
        <v>28.449837449821597</v>
      </c>
      <c r="O38" s="29" t="s">
        <v>25</v>
      </c>
    </row>
    <row r="39" spans="1:15" ht="45" customHeight="1" thickBot="1" x14ac:dyDescent="0.3">
      <c r="A39" s="29">
        <v>31</v>
      </c>
      <c r="B39" s="29" t="s">
        <v>10</v>
      </c>
      <c r="C39" s="38" t="s">
        <v>11</v>
      </c>
      <c r="D39" s="29" t="s">
        <v>29</v>
      </c>
      <c r="E39" s="31" t="s">
        <v>39</v>
      </c>
      <c r="F39" s="29" t="s">
        <v>57</v>
      </c>
      <c r="G39" s="29" t="s">
        <v>565</v>
      </c>
      <c r="H39" s="29">
        <v>2016</v>
      </c>
      <c r="I39" s="35">
        <v>2018</v>
      </c>
      <c r="J39" s="30">
        <v>1055257</v>
      </c>
      <c r="K39" s="43">
        <v>0</v>
      </c>
      <c r="L39" s="43">
        <v>400000</v>
      </c>
      <c r="M39" s="30">
        <f t="shared" si="1"/>
        <v>37.905458101675706</v>
      </c>
      <c r="N39" s="36">
        <f t="shared" si="2"/>
        <v>37.905458101675706</v>
      </c>
      <c r="O39" s="29" t="s">
        <v>25</v>
      </c>
    </row>
    <row r="40" spans="1:15" ht="45" customHeight="1" thickBot="1" x14ac:dyDescent="0.3">
      <c r="A40" s="29">
        <v>32</v>
      </c>
      <c r="B40" s="29" t="s">
        <v>10</v>
      </c>
      <c r="C40" s="38" t="s">
        <v>11</v>
      </c>
      <c r="D40" s="29" t="s">
        <v>29</v>
      </c>
      <c r="E40" s="34" t="s">
        <v>40</v>
      </c>
      <c r="F40" s="29" t="s">
        <v>57</v>
      </c>
      <c r="G40" s="29" t="s">
        <v>565</v>
      </c>
      <c r="H40" s="29">
        <v>2016</v>
      </c>
      <c r="I40" s="35">
        <v>2018</v>
      </c>
      <c r="J40" s="30">
        <v>17468378</v>
      </c>
      <c r="K40" s="43">
        <v>0</v>
      </c>
      <c r="L40" s="43">
        <v>500000</v>
      </c>
      <c r="M40" s="30">
        <f t="shared" si="1"/>
        <v>2.8623149785286306</v>
      </c>
      <c r="N40" s="36">
        <f t="shared" si="2"/>
        <v>2.8623149785286306</v>
      </c>
      <c r="O40" s="29" t="s">
        <v>25</v>
      </c>
    </row>
    <row r="41" spans="1:15" ht="45" customHeight="1" thickBot="1" x14ac:dyDescent="0.3">
      <c r="A41" s="29">
        <v>33</v>
      </c>
      <c r="B41" s="29" t="s">
        <v>10</v>
      </c>
      <c r="C41" s="38" t="s">
        <v>11</v>
      </c>
      <c r="D41" s="29" t="s">
        <v>29</v>
      </c>
      <c r="E41" s="31" t="s">
        <v>51</v>
      </c>
      <c r="F41" s="29" t="s">
        <v>24</v>
      </c>
      <c r="G41" s="29" t="s">
        <v>566</v>
      </c>
      <c r="H41" s="29">
        <v>2017</v>
      </c>
      <c r="I41" s="35">
        <v>2017</v>
      </c>
      <c r="J41" s="30">
        <v>150000</v>
      </c>
      <c r="K41" s="43">
        <v>0</v>
      </c>
      <c r="L41" s="43">
        <v>0</v>
      </c>
      <c r="M41" s="30">
        <f t="shared" si="1"/>
        <v>0</v>
      </c>
      <c r="N41" s="36">
        <f t="shared" si="2"/>
        <v>0</v>
      </c>
      <c r="O41" s="29" t="s">
        <v>26</v>
      </c>
    </row>
    <row r="42" spans="1:15" ht="45" customHeight="1" thickBot="1" x14ac:dyDescent="0.3">
      <c r="A42" s="29">
        <v>34</v>
      </c>
      <c r="B42" s="29" t="s">
        <v>10</v>
      </c>
      <c r="C42" s="38" t="s">
        <v>11</v>
      </c>
      <c r="D42" s="29" t="s">
        <v>29</v>
      </c>
      <c r="E42" s="31" t="s">
        <v>18</v>
      </c>
      <c r="F42" s="29" t="s">
        <v>24</v>
      </c>
      <c r="G42" s="29" t="s">
        <v>566</v>
      </c>
      <c r="H42" s="29">
        <v>2017</v>
      </c>
      <c r="I42" s="35">
        <v>2017</v>
      </c>
      <c r="J42" s="30">
        <v>150000</v>
      </c>
      <c r="K42" s="43">
        <v>0</v>
      </c>
      <c r="L42" s="43">
        <v>1000</v>
      </c>
      <c r="M42" s="30">
        <v>0</v>
      </c>
      <c r="N42" s="36">
        <v>0</v>
      </c>
      <c r="O42" s="29" t="s">
        <v>26</v>
      </c>
    </row>
    <row r="43" spans="1:15" ht="45" customHeight="1" thickBot="1" x14ac:dyDescent="0.3">
      <c r="A43" s="29">
        <v>35</v>
      </c>
      <c r="B43" s="29" t="s">
        <v>10</v>
      </c>
      <c r="C43" s="38" t="s">
        <v>11</v>
      </c>
      <c r="D43" s="29" t="s">
        <v>29</v>
      </c>
      <c r="E43" s="31" t="s">
        <v>19</v>
      </c>
      <c r="F43" s="29" t="s">
        <v>24</v>
      </c>
      <c r="G43" s="29" t="s">
        <v>566</v>
      </c>
      <c r="H43" s="29">
        <v>2017</v>
      </c>
      <c r="I43" s="35">
        <v>2017</v>
      </c>
      <c r="J43" s="30">
        <v>40000</v>
      </c>
      <c r="K43" s="43">
        <v>0</v>
      </c>
      <c r="L43" s="43">
        <v>1000</v>
      </c>
      <c r="M43" s="30">
        <v>0</v>
      </c>
      <c r="N43" s="36">
        <v>0</v>
      </c>
      <c r="O43" s="29" t="s">
        <v>26</v>
      </c>
    </row>
    <row r="44" spans="1:15" ht="45" customHeight="1" thickBot="1" x14ac:dyDescent="0.3">
      <c r="A44" s="29">
        <v>36</v>
      </c>
      <c r="B44" s="29" t="s">
        <v>10</v>
      </c>
      <c r="C44" s="38" t="s">
        <v>11</v>
      </c>
      <c r="D44" s="29" t="s">
        <v>29</v>
      </c>
      <c r="E44" s="34" t="s">
        <v>20</v>
      </c>
      <c r="F44" s="29" t="s">
        <v>24</v>
      </c>
      <c r="G44" s="29" t="s">
        <v>566</v>
      </c>
      <c r="H44" s="29">
        <v>2016</v>
      </c>
      <c r="I44" s="35">
        <v>2017</v>
      </c>
      <c r="J44" s="30">
        <v>2392380</v>
      </c>
      <c r="K44" s="43">
        <v>0</v>
      </c>
      <c r="L44" s="43">
        <v>250000</v>
      </c>
      <c r="M44" s="30">
        <f t="shared" si="1"/>
        <v>10.449844924301322</v>
      </c>
      <c r="N44" s="36">
        <f t="shared" si="2"/>
        <v>10.449844924301322</v>
      </c>
      <c r="O44" s="29" t="s">
        <v>25</v>
      </c>
    </row>
    <row r="45" spans="1:15" ht="45" customHeight="1" thickBot="1" x14ac:dyDescent="0.3">
      <c r="A45" s="29">
        <v>37</v>
      </c>
      <c r="B45" s="29" t="s">
        <v>10</v>
      </c>
      <c r="C45" s="38" t="s">
        <v>11</v>
      </c>
      <c r="D45" s="29" t="s">
        <v>29</v>
      </c>
      <c r="E45" s="31" t="s">
        <v>52</v>
      </c>
      <c r="F45" s="29" t="s">
        <v>24</v>
      </c>
      <c r="G45" s="29" t="s">
        <v>566</v>
      </c>
      <c r="H45" s="29">
        <v>2017</v>
      </c>
      <c r="I45" s="35">
        <v>2017</v>
      </c>
      <c r="J45" s="30">
        <v>1600000</v>
      </c>
      <c r="K45" s="43">
        <v>0</v>
      </c>
      <c r="L45" s="43">
        <v>0</v>
      </c>
      <c r="M45" s="30">
        <f t="shared" si="1"/>
        <v>0</v>
      </c>
      <c r="N45" s="36">
        <f t="shared" si="2"/>
        <v>0</v>
      </c>
      <c r="O45" s="29" t="s">
        <v>26</v>
      </c>
    </row>
    <row r="46" spans="1:15" ht="45" customHeight="1" thickBot="1" x14ac:dyDescent="0.3">
      <c r="A46" s="29">
        <v>38</v>
      </c>
      <c r="B46" s="29" t="s">
        <v>10</v>
      </c>
      <c r="C46" s="38" t="s">
        <v>11</v>
      </c>
      <c r="D46" s="29" t="s">
        <v>29</v>
      </c>
      <c r="E46" s="31" t="s">
        <v>41</v>
      </c>
      <c r="F46" s="29" t="s">
        <v>24</v>
      </c>
      <c r="G46" s="29" t="s">
        <v>567</v>
      </c>
      <c r="H46" s="29">
        <v>2017</v>
      </c>
      <c r="I46" s="35">
        <v>2019</v>
      </c>
      <c r="J46" s="30">
        <v>15000000</v>
      </c>
      <c r="K46" s="43">
        <v>0</v>
      </c>
      <c r="L46" s="43">
        <v>500</v>
      </c>
      <c r="M46" s="30">
        <f t="shared" si="1"/>
        <v>3.3333333333333335E-3</v>
      </c>
      <c r="N46" s="36">
        <f t="shared" si="2"/>
        <v>3.3333333333333335E-3</v>
      </c>
      <c r="O46" s="29" t="s">
        <v>26</v>
      </c>
    </row>
    <row r="47" spans="1:15" ht="51.75" customHeight="1" thickBot="1" x14ac:dyDescent="0.3">
      <c r="A47" s="29">
        <v>39</v>
      </c>
      <c r="B47" s="29" t="s">
        <v>10</v>
      </c>
      <c r="C47" s="38" t="s">
        <v>11</v>
      </c>
      <c r="D47" s="29" t="s">
        <v>29</v>
      </c>
      <c r="E47" s="31" t="s">
        <v>42</v>
      </c>
      <c r="F47" s="29" t="s">
        <v>24</v>
      </c>
      <c r="G47" s="29" t="s">
        <v>567</v>
      </c>
      <c r="H47" s="29">
        <v>2017</v>
      </c>
      <c r="I47" s="35">
        <v>2018</v>
      </c>
      <c r="J47" s="30">
        <v>700000</v>
      </c>
      <c r="K47" s="43">
        <v>0</v>
      </c>
      <c r="L47" s="43">
        <v>1000</v>
      </c>
      <c r="M47" s="30">
        <f t="shared" si="1"/>
        <v>0.14285714285714285</v>
      </c>
      <c r="N47" s="36">
        <f t="shared" si="2"/>
        <v>0.14285714285714285</v>
      </c>
      <c r="O47" s="29" t="s">
        <v>26</v>
      </c>
    </row>
    <row r="48" spans="1:15" ht="63" customHeight="1" thickBot="1" x14ac:dyDescent="0.3">
      <c r="A48" s="29">
        <v>40</v>
      </c>
      <c r="B48" s="29" t="s">
        <v>10</v>
      </c>
      <c r="C48" s="38" t="s">
        <v>11</v>
      </c>
      <c r="D48" s="29" t="s">
        <v>29</v>
      </c>
      <c r="E48" s="31" t="s">
        <v>21</v>
      </c>
      <c r="F48" s="29" t="s">
        <v>24</v>
      </c>
      <c r="G48" s="29" t="s">
        <v>568</v>
      </c>
      <c r="H48" s="29">
        <v>2014</v>
      </c>
      <c r="I48" s="35">
        <v>2018</v>
      </c>
      <c r="J48" s="30">
        <v>2450000</v>
      </c>
      <c r="K48" s="43">
        <v>1703936</v>
      </c>
      <c r="L48" s="43">
        <v>260000</v>
      </c>
      <c r="M48" s="30">
        <v>79</v>
      </c>
      <c r="N48" s="36">
        <v>79</v>
      </c>
      <c r="O48" s="29" t="s">
        <v>25</v>
      </c>
    </row>
    <row r="49" spans="1:15" ht="49.5" customHeight="1" thickBot="1" x14ac:dyDescent="0.3">
      <c r="A49" s="29">
        <v>41</v>
      </c>
      <c r="B49" s="29" t="s">
        <v>10</v>
      </c>
      <c r="C49" s="38" t="s">
        <v>11</v>
      </c>
      <c r="D49" s="29" t="s">
        <v>29</v>
      </c>
      <c r="E49" s="34" t="s">
        <v>454</v>
      </c>
      <c r="F49" s="29" t="s">
        <v>24</v>
      </c>
      <c r="G49" s="29" t="s">
        <v>568</v>
      </c>
      <c r="H49" s="29">
        <v>2017</v>
      </c>
      <c r="I49" s="35">
        <v>2018</v>
      </c>
      <c r="J49" s="30">
        <v>250000</v>
      </c>
      <c r="K49" s="43">
        <v>0</v>
      </c>
      <c r="L49" s="43">
        <v>500</v>
      </c>
      <c r="M49" s="30">
        <f t="shared" si="1"/>
        <v>0.2</v>
      </c>
      <c r="N49" s="36">
        <f t="shared" si="2"/>
        <v>0.2</v>
      </c>
      <c r="O49" s="29" t="s">
        <v>26</v>
      </c>
    </row>
    <row r="50" spans="1:15" ht="45" customHeight="1" thickBot="1" x14ac:dyDescent="0.3">
      <c r="A50" s="29">
        <v>42</v>
      </c>
      <c r="B50" s="29" t="s">
        <v>10</v>
      </c>
      <c r="C50" s="38" t="s">
        <v>11</v>
      </c>
      <c r="D50" s="29" t="s">
        <v>29</v>
      </c>
      <c r="E50" s="34" t="s">
        <v>44</v>
      </c>
      <c r="F50" s="29" t="s">
        <v>61</v>
      </c>
      <c r="G50" s="29" t="s">
        <v>568</v>
      </c>
      <c r="H50" s="29">
        <v>2017</v>
      </c>
      <c r="I50" s="35">
        <v>2019</v>
      </c>
      <c r="J50" s="30">
        <v>3000000</v>
      </c>
      <c r="K50" s="43">
        <v>0</v>
      </c>
      <c r="L50" s="43">
        <v>1000</v>
      </c>
      <c r="M50" s="30">
        <f t="shared" si="1"/>
        <v>3.3333333333333333E-2</v>
      </c>
      <c r="N50" s="36">
        <f t="shared" si="2"/>
        <v>3.3333333333333333E-2</v>
      </c>
      <c r="O50" s="29" t="s">
        <v>26</v>
      </c>
    </row>
    <row r="51" spans="1:15" ht="45" customHeight="1" thickBot="1" x14ac:dyDescent="0.3">
      <c r="A51" s="29">
        <v>43</v>
      </c>
      <c r="B51" s="29" t="s">
        <v>10</v>
      </c>
      <c r="C51" s="38" t="s">
        <v>11</v>
      </c>
      <c r="D51" s="29" t="s">
        <v>29</v>
      </c>
      <c r="E51" s="34" t="s">
        <v>45</v>
      </c>
      <c r="F51" s="29" t="s">
        <v>61</v>
      </c>
      <c r="G51" s="29" t="s">
        <v>568</v>
      </c>
      <c r="H51" s="29">
        <v>2017</v>
      </c>
      <c r="I51" s="35">
        <v>2019</v>
      </c>
      <c r="J51" s="30">
        <v>3000000</v>
      </c>
      <c r="K51" s="43">
        <v>0</v>
      </c>
      <c r="L51" s="43">
        <v>1000</v>
      </c>
      <c r="M51" s="30">
        <f t="shared" si="1"/>
        <v>3.3333333333333333E-2</v>
      </c>
      <c r="N51" s="36">
        <f t="shared" si="2"/>
        <v>3.3333333333333333E-2</v>
      </c>
      <c r="O51" s="29" t="s">
        <v>26</v>
      </c>
    </row>
    <row r="52" spans="1:15" ht="45" customHeight="1" thickBot="1" x14ac:dyDescent="0.3">
      <c r="A52" s="29">
        <v>44</v>
      </c>
      <c r="B52" s="29" t="s">
        <v>10</v>
      </c>
      <c r="C52" s="38" t="s">
        <v>11</v>
      </c>
      <c r="D52" s="29" t="s">
        <v>29</v>
      </c>
      <c r="E52" s="31" t="s">
        <v>46</v>
      </c>
      <c r="F52" s="29" t="s">
        <v>57</v>
      </c>
      <c r="G52" s="29" t="s">
        <v>568</v>
      </c>
      <c r="H52" s="29">
        <v>2017</v>
      </c>
      <c r="I52" s="35">
        <v>2018</v>
      </c>
      <c r="J52" s="30">
        <v>2500000</v>
      </c>
      <c r="K52" s="43">
        <v>0</v>
      </c>
      <c r="L52" s="43">
        <v>1000</v>
      </c>
      <c r="M52" s="30">
        <f t="shared" si="1"/>
        <v>0.04</v>
      </c>
      <c r="N52" s="36">
        <f t="shared" si="2"/>
        <v>0.04</v>
      </c>
      <c r="O52" s="29" t="s">
        <v>26</v>
      </c>
    </row>
    <row r="53" spans="1:15" ht="45" customHeight="1" thickBot="1" x14ac:dyDescent="0.3">
      <c r="A53" s="29">
        <v>45</v>
      </c>
      <c r="B53" s="29" t="s">
        <v>10</v>
      </c>
      <c r="C53" s="38" t="s">
        <v>11</v>
      </c>
      <c r="D53" s="29" t="s">
        <v>29</v>
      </c>
      <c r="E53" s="31" t="s">
        <v>22</v>
      </c>
      <c r="F53" s="29" t="s">
        <v>61</v>
      </c>
      <c r="G53" s="29" t="s">
        <v>561</v>
      </c>
      <c r="H53" s="29">
        <v>2014</v>
      </c>
      <c r="I53" s="35">
        <v>2017</v>
      </c>
      <c r="J53" s="30">
        <v>2015331</v>
      </c>
      <c r="K53" s="43">
        <v>1517259</v>
      </c>
      <c r="L53" s="43">
        <v>498072</v>
      </c>
      <c r="M53" s="30">
        <v>90</v>
      </c>
      <c r="N53" s="36">
        <v>90</v>
      </c>
      <c r="O53" s="29" t="s">
        <v>25</v>
      </c>
    </row>
    <row r="54" spans="1:15" ht="45" customHeight="1" thickBot="1" x14ac:dyDescent="0.3">
      <c r="A54" s="29">
        <v>46</v>
      </c>
      <c r="B54" s="29" t="s">
        <v>10</v>
      </c>
      <c r="C54" s="38" t="s">
        <v>11</v>
      </c>
      <c r="D54" s="29" t="s">
        <v>29</v>
      </c>
      <c r="E54" s="34" t="s">
        <v>23</v>
      </c>
      <c r="F54" s="29" t="s">
        <v>61</v>
      </c>
      <c r="G54" s="29" t="s">
        <v>561</v>
      </c>
      <c r="H54" s="29">
        <v>2015</v>
      </c>
      <c r="I54" s="35">
        <v>2017</v>
      </c>
      <c r="J54" s="30">
        <v>259000</v>
      </c>
      <c r="K54" s="43">
        <v>56758</v>
      </c>
      <c r="L54" s="43">
        <v>202242</v>
      </c>
      <c r="M54" s="30">
        <v>22</v>
      </c>
      <c r="N54" s="36">
        <v>22</v>
      </c>
      <c r="O54" s="29" t="s">
        <v>25</v>
      </c>
    </row>
    <row r="55" spans="1:15" ht="45" customHeight="1" thickBot="1" x14ac:dyDescent="0.3">
      <c r="A55" s="29">
        <v>47</v>
      </c>
      <c r="B55" s="29" t="s">
        <v>10</v>
      </c>
      <c r="C55" s="38" t="s">
        <v>11</v>
      </c>
      <c r="D55" s="29" t="s">
        <v>29</v>
      </c>
      <c r="E55" s="34" t="s">
        <v>48</v>
      </c>
      <c r="F55" s="29" t="s">
        <v>24</v>
      </c>
      <c r="G55" s="29" t="s">
        <v>561</v>
      </c>
      <c r="H55" s="29">
        <v>2016</v>
      </c>
      <c r="I55" s="35">
        <v>2018</v>
      </c>
      <c r="J55" s="30">
        <v>325000</v>
      </c>
      <c r="K55" s="43">
        <v>0</v>
      </c>
      <c r="L55" s="43">
        <v>182000</v>
      </c>
      <c r="M55" s="30">
        <v>32</v>
      </c>
      <c r="N55" s="36">
        <v>32</v>
      </c>
      <c r="O55" s="29" t="s">
        <v>25</v>
      </c>
    </row>
    <row r="56" spans="1:15" ht="45" customHeight="1" thickBot="1" x14ac:dyDescent="0.3">
      <c r="A56" s="29">
        <v>48</v>
      </c>
      <c r="B56" s="29" t="s">
        <v>10</v>
      </c>
      <c r="C56" s="38" t="s">
        <v>11</v>
      </c>
      <c r="D56" s="29" t="s">
        <v>29</v>
      </c>
      <c r="E56" s="40" t="s">
        <v>49</v>
      </c>
      <c r="F56" s="41" t="s">
        <v>56</v>
      </c>
      <c r="G56" s="41" t="s">
        <v>561</v>
      </c>
      <c r="H56" s="42">
        <v>2017</v>
      </c>
      <c r="I56" s="75">
        <v>2018</v>
      </c>
      <c r="J56" s="89">
        <v>1500000</v>
      </c>
      <c r="K56" s="43">
        <v>0</v>
      </c>
      <c r="L56" s="43">
        <v>500</v>
      </c>
      <c r="M56" s="30">
        <f t="shared" si="1"/>
        <v>3.3333333333333333E-2</v>
      </c>
      <c r="N56" s="36">
        <f t="shared" si="2"/>
        <v>3.3333333333333333E-2</v>
      </c>
      <c r="O56" s="29" t="s">
        <v>26</v>
      </c>
    </row>
    <row r="57" spans="1:15" ht="45" customHeight="1" thickBot="1" x14ac:dyDescent="0.3">
      <c r="A57" s="29">
        <v>49</v>
      </c>
      <c r="B57" s="29" t="s">
        <v>10</v>
      </c>
      <c r="C57" s="38" t="s">
        <v>11</v>
      </c>
      <c r="D57" s="29" t="s">
        <v>29</v>
      </c>
      <c r="E57" s="34" t="s">
        <v>50</v>
      </c>
      <c r="F57" s="29" t="s">
        <v>24</v>
      </c>
      <c r="G57" s="29" t="s">
        <v>561</v>
      </c>
      <c r="H57" s="29">
        <v>2017</v>
      </c>
      <c r="I57" s="35">
        <v>2018</v>
      </c>
      <c r="J57" s="30">
        <v>1000000</v>
      </c>
      <c r="K57" s="43">
        <v>0</v>
      </c>
      <c r="L57" s="98">
        <v>100000</v>
      </c>
      <c r="M57" s="30">
        <v>0</v>
      </c>
      <c r="N57" s="36">
        <v>0</v>
      </c>
      <c r="O57" s="29" t="s">
        <v>26</v>
      </c>
    </row>
    <row r="58" spans="1:15" ht="45" customHeight="1" thickBot="1" x14ac:dyDescent="0.3">
      <c r="A58" s="29">
        <v>50</v>
      </c>
      <c r="B58" s="29" t="s">
        <v>10</v>
      </c>
      <c r="C58" s="38" t="s">
        <v>11</v>
      </c>
      <c r="D58" s="29" t="s">
        <v>29</v>
      </c>
      <c r="E58" s="34" t="s">
        <v>562</v>
      </c>
      <c r="F58" s="29" t="s">
        <v>24</v>
      </c>
      <c r="G58" s="29" t="s">
        <v>561</v>
      </c>
      <c r="H58" s="29">
        <v>2017</v>
      </c>
      <c r="I58" s="35">
        <v>2018</v>
      </c>
      <c r="J58" s="30">
        <v>306210</v>
      </c>
      <c r="K58" s="43">
        <v>0</v>
      </c>
      <c r="L58" s="98">
        <v>50000</v>
      </c>
      <c r="M58" s="30">
        <v>0</v>
      </c>
      <c r="N58" s="36">
        <f t="shared" si="2"/>
        <v>16.328663335619346</v>
      </c>
      <c r="O58" s="29" t="s">
        <v>25</v>
      </c>
    </row>
    <row r="59" spans="1:15" ht="45" customHeight="1" thickBot="1" x14ac:dyDescent="0.3">
      <c r="A59" s="29">
        <v>51</v>
      </c>
      <c r="B59" s="29" t="s">
        <v>10</v>
      </c>
      <c r="C59" s="38" t="s">
        <v>11</v>
      </c>
      <c r="D59" s="29" t="s">
        <v>29</v>
      </c>
      <c r="E59" s="34" t="s">
        <v>455</v>
      </c>
      <c r="F59" s="29" t="s">
        <v>24</v>
      </c>
      <c r="G59" s="29" t="s">
        <v>569</v>
      </c>
      <c r="H59" s="29">
        <v>1995</v>
      </c>
      <c r="I59" s="35">
        <v>2019</v>
      </c>
      <c r="J59" s="30">
        <v>53520413</v>
      </c>
      <c r="K59" s="43">
        <v>30845357</v>
      </c>
      <c r="L59" s="98">
        <v>300000</v>
      </c>
      <c r="M59" s="30">
        <v>59</v>
      </c>
      <c r="N59" s="36">
        <v>59</v>
      </c>
      <c r="O59" s="29" t="s">
        <v>25</v>
      </c>
    </row>
    <row r="60" spans="1:15" ht="45" customHeight="1" thickBot="1" x14ac:dyDescent="0.3">
      <c r="A60" s="29">
        <v>52</v>
      </c>
      <c r="B60" s="29" t="s">
        <v>10</v>
      </c>
      <c r="C60" s="38" t="s">
        <v>11</v>
      </c>
      <c r="D60" s="29" t="s">
        <v>29</v>
      </c>
      <c r="E60" s="34" t="s">
        <v>456</v>
      </c>
      <c r="F60" s="29" t="s">
        <v>57</v>
      </c>
      <c r="G60" s="29" t="s">
        <v>569</v>
      </c>
      <c r="H60" s="29">
        <v>2016</v>
      </c>
      <c r="I60" s="35">
        <v>2018</v>
      </c>
      <c r="J60" s="30">
        <v>1242428</v>
      </c>
      <c r="K60" s="43">
        <v>342428</v>
      </c>
      <c r="L60" s="43">
        <v>50000</v>
      </c>
      <c r="M60" s="30">
        <v>28</v>
      </c>
      <c r="N60" s="36">
        <v>28</v>
      </c>
      <c r="O60" s="29" t="s">
        <v>25</v>
      </c>
    </row>
    <row r="61" spans="1:15" ht="45" customHeight="1" thickBot="1" x14ac:dyDescent="0.3">
      <c r="A61" s="106" t="s">
        <v>8</v>
      </c>
      <c r="B61" s="107"/>
      <c r="C61" s="107"/>
      <c r="D61" s="107"/>
      <c r="E61" s="107"/>
      <c r="F61" s="107"/>
      <c r="G61" s="107"/>
      <c r="H61" s="107"/>
      <c r="I61" s="108"/>
      <c r="J61" s="22">
        <f>SUM(J18:J60)</f>
        <v>360771848</v>
      </c>
      <c r="K61" s="23">
        <f t="shared" ref="K61:L61" si="3">SUM(K18:K60)</f>
        <v>45719540</v>
      </c>
      <c r="L61" s="23">
        <f t="shared" si="3"/>
        <v>33729824</v>
      </c>
      <c r="M61" s="22">
        <f>AVERAGE(M18:M60)</f>
        <v>17.511907554847237</v>
      </c>
      <c r="N61" s="22">
        <f>AVERAGE(N18:N60)</f>
        <v>17.891643911489549</v>
      </c>
      <c r="O61" s="13"/>
    </row>
    <row r="62" spans="1:15" ht="45" customHeight="1" thickBot="1" x14ac:dyDescent="0.35">
      <c r="A62" s="109" t="s">
        <v>237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10"/>
      <c r="L62" s="110"/>
      <c r="M62" s="110"/>
      <c r="N62" s="110"/>
      <c r="O62" s="110"/>
    </row>
    <row r="63" spans="1:15" ht="76.5" customHeight="1" thickBot="1" x14ac:dyDescent="0.3">
      <c r="A63" s="29">
        <v>53</v>
      </c>
      <c r="B63" s="29" t="s">
        <v>230</v>
      </c>
      <c r="C63" s="29" t="s">
        <v>59</v>
      </c>
      <c r="D63" s="38" t="s">
        <v>29</v>
      </c>
      <c r="E63" s="31" t="s">
        <v>412</v>
      </c>
      <c r="F63" s="31" t="s">
        <v>675</v>
      </c>
      <c r="G63" s="29" t="s">
        <v>231</v>
      </c>
      <c r="H63" s="35">
        <v>40544</v>
      </c>
      <c r="I63" s="35">
        <v>44196</v>
      </c>
      <c r="J63" s="30">
        <v>84319000</v>
      </c>
      <c r="K63" s="43">
        <v>5713000</v>
      </c>
      <c r="L63" s="43">
        <v>642000</v>
      </c>
      <c r="M63" s="29">
        <v>10</v>
      </c>
      <c r="N63" s="29">
        <v>7</v>
      </c>
      <c r="O63" s="31" t="s">
        <v>413</v>
      </c>
    </row>
    <row r="64" spans="1:15" ht="53.25" customHeight="1" thickBot="1" x14ac:dyDescent="0.3">
      <c r="A64" s="29">
        <v>54</v>
      </c>
      <c r="B64" s="29" t="s">
        <v>230</v>
      </c>
      <c r="C64" s="29" t="s">
        <v>59</v>
      </c>
      <c r="D64" s="38" t="s">
        <v>29</v>
      </c>
      <c r="E64" s="31" t="s">
        <v>232</v>
      </c>
      <c r="F64" s="31" t="s">
        <v>674</v>
      </c>
      <c r="G64" s="29" t="s">
        <v>231</v>
      </c>
      <c r="H64" s="35">
        <v>40544</v>
      </c>
      <c r="I64" s="35">
        <v>43465</v>
      </c>
      <c r="J64" s="30">
        <v>53098000</v>
      </c>
      <c r="K64" s="43">
        <v>14000</v>
      </c>
      <c r="L64" s="43">
        <v>1000</v>
      </c>
      <c r="M64" s="29" t="s">
        <v>189</v>
      </c>
      <c r="N64" s="29" t="s">
        <v>189</v>
      </c>
      <c r="O64" s="31" t="s">
        <v>413</v>
      </c>
    </row>
    <row r="65" spans="1:15" ht="66.75" customHeight="1" thickBot="1" x14ac:dyDescent="0.3">
      <c r="A65" s="29">
        <v>55</v>
      </c>
      <c r="B65" s="29" t="s">
        <v>230</v>
      </c>
      <c r="C65" s="29" t="s">
        <v>59</v>
      </c>
      <c r="D65" s="29" t="s">
        <v>29</v>
      </c>
      <c r="E65" s="34" t="s">
        <v>233</v>
      </c>
      <c r="F65" s="34" t="s">
        <v>676</v>
      </c>
      <c r="G65" s="29" t="s">
        <v>234</v>
      </c>
      <c r="H65" s="35">
        <v>40179</v>
      </c>
      <c r="I65" s="35">
        <v>43465</v>
      </c>
      <c r="J65" s="30">
        <v>39349000</v>
      </c>
      <c r="K65" s="43">
        <v>9000</v>
      </c>
      <c r="L65" s="43">
        <v>1000</v>
      </c>
      <c r="M65" s="29" t="s">
        <v>189</v>
      </c>
      <c r="N65" s="29" t="s">
        <v>189</v>
      </c>
      <c r="O65" s="34" t="s">
        <v>413</v>
      </c>
    </row>
    <row r="66" spans="1:15" ht="66.75" customHeight="1" thickBot="1" x14ac:dyDescent="0.3">
      <c r="A66" s="29">
        <v>56</v>
      </c>
      <c r="B66" s="29" t="s">
        <v>230</v>
      </c>
      <c r="C66" s="29" t="s">
        <v>59</v>
      </c>
      <c r="D66" s="38" t="s">
        <v>29</v>
      </c>
      <c r="E66" s="34" t="s">
        <v>677</v>
      </c>
      <c r="F66" s="31" t="s">
        <v>56</v>
      </c>
      <c r="G66" s="29" t="s">
        <v>234</v>
      </c>
      <c r="H66" s="35">
        <v>41005</v>
      </c>
      <c r="I66" s="35">
        <v>42992</v>
      </c>
      <c r="J66" s="30">
        <v>132625310</v>
      </c>
      <c r="K66" s="43">
        <v>90756367</v>
      </c>
      <c r="L66" s="43">
        <v>0</v>
      </c>
      <c r="M66" s="29">
        <v>75</v>
      </c>
      <c r="N66" s="29">
        <v>68</v>
      </c>
      <c r="O66" s="31" t="s">
        <v>413</v>
      </c>
    </row>
    <row r="67" spans="1:15" ht="66.75" customHeight="1" thickBot="1" x14ac:dyDescent="0.3">
      <c r="A67" s="29">
        <v>57</v>
      </c>
      <c r="B67" s="29" t="s">
        <v>230</v>
      </c>
      <c r="C67" s="29" t="s">
        <v>59</v>
      </c>
      <c r="D67" s="38" t="s">
        <v>29</v>
      </c>
      <c r="E67" s="34" t="s">
        <v>414</v>
      </c>
      <c r="F67" s="31" t="s">
        <v>415</v>
      </c>
      <c r="G67" s="29" t="s">
        <v>234</v>
      </c>
      <c r="H67" s="35">
        <v>42370</v>
      </c>
      <c r="I67" s="35">
        <v>43022</v>
      </c>
      <c r="J67" s="30">
        <v>577473</v>
      </c>
      <c r="K67" s="43">
        <v>237854</v>
      </c>
      <c r="L67" s="43">
        <v>0</v>
      </c>
      <c r="M67" s="29">
        <v>50</v>
      </c>
      <c r="N67" s="29">
        <v>50</v>
      </c>
      <c r="O67" s="31" t="s">
        <v>413</v>
      </c>
    </row>
    <row r="68" spans="1:15" ht="66.75" customHeight="1" thickBot="1" x14ac:dyDescent="0.3">
      <c r="A68" s="29">
        <v>58</v>
      </c>
      <c r="B68" s="29" t="s">
        <v>230</v>
      </c>
      <c r="C68" s="29" t="s">
        <v>59</v>
      </c>
      <c r="D68" s="38" t="s">
        <v>29</v>
      </c>
      <c r="E68" s="34" t="s">
        <v>416</v>
      </c>
      <c r="F68" s="31" t="s">
        <v>415</v>
      </c>
      <c r="G68" s="29" t="s">
        <v>234</v>
      </c>
      <c r="H68" s="35">
        <v>42736</v>
      </c>
      <c r="I68" s="35">
        <v>43100</v>
      </c>
      <c r="J68" s="30">
        <v>980</v>
      </c>
      <c r="K68" s="43">
        <v>0</v>
      </c>
      <c r="L68" s="43">
        <v>0</v>
      </c>
      <c r="M68" s="30">
        <v>15</v>
      </c>
      <c r="N68" s="30">
        <v>1</v>
      </c>
      <c r="O68" s="31" t="s">
        <v>413</v>
      </c>
    </row>
    <row r="69" spans="1:15" ht="66.75" customHeight="1" thickBot="1" x14ac:dyDescent="0.3">
      <c r="A69" s="29">
        <v>59</v>
      </c>
      <c r="B69" s="29" t="s">
        <v>230</v>
      </c>
      <c r="C69" s="29" t="s">
        <v>194</v>
      </c>
      <c r="D69" s="38" t="s">
        <v>29</v>
      </c>
      <c r="E69" s="34" t="s">
        <v>235</v>
      </c>
      <c r="F69" s="31" t="s">
        <v>236</v>
      </c>
      <c r="G69" s="29" t="s">
        <v>234</v>
      </c>
      <c r="H69" s="29">
        <v>2017</v>
      </c>
      <c r="I69" s="35">
        <v>2020</v>
      </c>
      <c r="J69" s="30">
        <v>1370000</v>
      </c>
      <c r="K69" s="43">
        <v>0</v>
      </c>
      <c r="L69" s="43">
        <v>210000</v>
      </c>
      <c r="M69" s="29" t="s">
        <v>189</v>
      </c>
      <c r="N69" s="30" t="s">
        <v>189</v>
      </c>
      <c r="O69" s="31" t="s">
        <v>413</v>
      </c>
    </row>
    <row r="70" spans="1:15" ht="60.75" customHeight="1" thickBot="1" x14ac:dyDescent="0.3">
      <c r="A70" s="29">
        <v>60</v>
      </c>
      <c r="B70" s="29" t="s">
        <v>230</v>
      </c>
      <c r="C70" s="29" t="s">
        <v>59</v>
      </c>
      <c r="D70" s="38" t="s">
        <v>29</v>
      </c>
      <c r="E70" s="34" t="s">
        <v>606</v>
      </c>
      <c r="F70" s="31" t="s">
        <v>57</v>
      </c>
      <c r="G70" s="29"/>
      <c r="H70" s="35">
        <v>42888</v>
      </c>
      <c r="I70" s="35">
        <v>43388</v>
      </c>
      <c r="J70" s="30">
        <v>49815073</v>
      </c>
      <c r="K70" s="43">
        <v>0</v>
      </c>
      <c r="L70" s="43">
        <v>0</v>
      </c>
      <c r="M70" s="29" t="s">
        <v>189</v>
      </c>
      <c r="N70" s="29">
        <v>1</v>
      </c>
      <c r="O70" s="31" t="s">
        <v>413</v>
      </c>
    </row>
    <row r="71" spans="1:15" ht="45" customHeight="1" thickBot="1" x14ac:dyDescent="0.3">
      <c r="A71" s="105" t="s">
        <v>8</v>
      </c>
      <c r="B71" s="105"/>
      <c r="C71" s="105"/>
      <c r="D71" s="105"/>
      <c r="E71" s="105"/>
      <c r="F71" s="105"/>
      <c r="G71" s="105"/>
      <c r="H71" s="105"/>
      <c r="I71" s="105"/>
      <c r="J71" s="22">
        <f>SUM(J63:J70)</f>
        <v>361154836</v>
      </c>
      <c r="K71" s="23">
        <f>SUM(K63:K70)</f>
        <v>96730221</v>
      </c>
      <c r="L71" s="23">
        <f>SUM(L63:L70)</f>
        <v>854000</v>
      </c>
      <c r="M71" s="22">
        <f>AVERAGE(M63:M70)</f>
        <v>37.5</v>
      </c>
      <c r="N71" s="22">
        <f>AVERAGE(N63:N70)</f>
        <v>25.4</v>
      </c>
      <c r="O71" s="45"/>
    </row>
    <row r="72" spans="1:15" ht="45" customHeight="1" thickBot="1" x14ac:dyDescent="0.35">
      <c r="A72" s="109" t="s">
        <v>228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10"/>
      <c r="L72" s="110"/>
      <c r="M72" s="110"/>
      <c r="N72" s="110"/>
      <c r="O72" s="110"/>
    </row>
    <row r="73" spans="1:15" s="8" customFormat="1" ht="45" customHeight="1" thickBot="1" x14ac:dyDescent="0.3">
      <c r="A73" s="33">
        <v>61</v>
      </c>
      <c r="B73" s="30" t="s">
        <v>229</v>
      </c>
      <c r="C73" s="30" t="s">
        <v>59</v>
      </c>
      <c r="D73" s="30" t="s">
        <v>29</v>
      </c>
      <c r="E73" s="34" t="s">
        <v>424</v>
      </c>
      <c r="F73" s="29" t="s">
        <v>438</v>
      </c>
      <c r="G73" s="29" t="s">
        <v>231</v>
      </c>
      <c r="H73" s="35">
        <v>35065</v>
      </c>
      <c r="I73" s="35">
        <v>44196</v>
      </c>
      <c r="J73" s="30">
        <v>130476000</v>
      </c>
      <c r="K73" s="43">
        <v>100208000</v>
      </c>
      <c r="L73" s="43">
        <v>1285000</v>
      </c>
      <c r="M73" s="30">
        <v>91</v>
      </c>
      <c r="N73" s="36">
        <v>77</v>
      </c>
      <c r="O73" s="31" t="s">
        <v>413</v>
      </c>
    </row>
    <row r="74" spans="1:15" s="8" customFormat="1" ht="45" customHeight="1" thickBot="1" x14ac:dyDescent="0.3">
      <c r="A74" s="33">
        <v>62</v>
      </c>
      <c r="B74" s="29" t="s">
        <v>229</v>
      </c>
      <c r="C74" s="33" t="s">
        <v>59</v>
      </c>
      <c r="D74" s="33" t="s">
        <v>29</v>
      </c>
      <c r="E74" s="34" t="s">
        <v>425</v>
      </c>
      <c r="F74" s="29" t="s">
        <v>76</v>
      </c>
      <c r="G74" s="29" t="s">
        <v>231</v>
      </c>
      <c r="H74" s="35">
        <v>35431</v>
      </c>
      <c r="I74" s="35">
        <v>44196</v>
      </c>
      <c r="J74" s="30">
        <v>210624000</v>
      </c>
      <c r="K74" s="43">
        <v>152579000</v>
      </c>
      <c r="L74" s="43">
        <v>6000000</v>
      </c>
      <c r="M74" s="36">
        <v>94</v>
      </c>
      <c r="N74" s="36">
        <v>50</v>
      </c>
      <c r="O74" s="31" t="s">
        <v>413</v>
      </c>
    </row>
    <row r="75" spans="1:15" s="8" customFormat="1" ht="51.75" customHeight="1" thickBot="1" x14ac:dyDescent="0.3">
      <c r="A75" s="33">
        <v>63</v>
      </c>
      <c r="B75" s="30" t="s">
        <v>229</v>
      </c>
      <c r="C75" s="30" t="s">
        <v>59</v>
      </c>
      <c r="D75" s="30" t="s">
        <v>29</v>
      </c>
      <c r="E75" s="34" t="s">
        <v>426</v>
      </c>
      <c r="F75" s="29" t="s">
        <v>439</v>
      </c>
      <c r="G75" s="29" t="s">
        <v>231</v>
      </c>
      <c r="H75" s="35">
        <v>37622</v>
      </c>
      <c r="I75" s="35">
        <v>44196</v>
      </c>
      <c r="J75" s="30">
        <v>142570000</v>
      </c>
      <c r="K75" s="43">
        <v>130418000</v>
      </c>
      <c r="L75" s="43">
        <v>6425000</v>
      </c>
      <c r="M75" s="36">
        <v>85</v>
      </c>
      <c r="N75" s="36">
        <v>90</v>
      </c>
      <c r="O75" s="31" t="s">
        <v>413</v>
      </c>
    </row>
    <row r="76" spans="1:15" ht="55.5" customHeight="1" thickBot="1" x14ac:dyDescent="0.3">
      <c r="A76" s="33">
        <v>64</v>
      </c>
      <c r="B76" s="29" t="s">
        <v>229</v>
      </c>
      <c r="C76" s="33" t="s">
        <v>59</v>
      </c>
      <c r="D76" s="33" t="s">
        <v>29</v>
      </c>
      <c r="E76" s="34" t="s">
        <v>427</v>
      </c>
      <c r="F76" s="29" t="s">
        <v>440</v>
      </c>
      <c r="G76" s="29" t="s">
        <v>231</v>
      </c>
      <c r="H76" s="35">
        <v>38353</v>
      </c>
      <c r="I76" s="35">
        <v>44196</v>
      </c>
      <c r="J76" s="30">
        <v>89869000</v>
      </c>
      <c r="K76" s="43">
        <v>31385000</v>
      </c>
      <c r="L76" s="43">
        <v>6425000</v>
      </c>
      <c r="M76" s="36">
        <v>91</v>
      </c>
      <c r="N76" s="36">
        <v>35</v>
      </c>
      <c r="O76" s="31" t="s">
        <v>413</v>
      </c>
    </row>
    <row r="77" spans="1:15" s="8" customFormat="1" ht="45" customHeight="1" thickBot="1" x14ac:dyDescent="0.3">
      <c r="A77" s="33">
        <v>65</v>
      </c>
      <c r="B77" s="30" t="s">
        <v>229</v>
      </c>
      <c r="C77" s="30" t="s">
        <v>59</v>
      </c>
      <c r="D77" s="30" t="s">
        <v>29</v>
      </c>
      <c r="E77" s="34" t="s">
        <v>428</v>
      </c>
      <c r="F77" s="29" t="s">
        <v>88</v>
      </c>
      <c r="G77" s="29" t="s">
        <v>231</v>
      </c>
      <c r="H77" s="35">
        <v>38718</v>
      </c>
      <c r="I77" s="35">
        <v>44196</v>
      </c>
      <c r="J77" s="30">
        <v>95314840</v>
      </c>
      <c r="K77" s="43">
        <v>18706380</v>
      </c>
      <c r="L77" s="43">
        <v>5270230</v>
      </c>
      <c r="M77" s="36">
        <v>62</v>
      </c>
      <c r="N77" s="36">
        <v>22</v>
      </c>
      <c r="O77" s="31" t="s">
        <v>413</v>
      </c>
    </row>
    <row r="78" spans="1:15" ht="45" customHeight="1" thickBot="1" x14ac:dyDescent="0.3">
      <c r="A78" s="33">
        <v>66</v>
      </c>
      <c r="B78" s="29" t="s">
        <v>229</v>
      </c>
      <c r="C78" s="33" t="s">
        <v>59</v>
      </c>
      <c r="D78" s="33" t="s">
        <v>29</v>
      </c>
      <c r="E78" s="34" t="s">
        <v>429</v>
      </c>
      <c r="F78" s="29" t="s">
        <v>441</v>
      </c>
      <c r="G78" s="29" t="s">
        <v>231</v>
      </c>
      <c r="H78" s="35">
        <v>38718</v>
      </c>
      <c r="I78" s="35">
        <v>44196</v>
      </c>
      <c r="J78" s="30">
        <v>115463000</v>
      </c>
      <c r="K78" s="43">
        <v>66808000</v>
      </c>
      <c r="L78" s="43">
        <v>9637000</v>
      </c>
      <c r="M78" s="36">
        <v>95</v>
      </c>
      <c r="N78" s="36">
        <v>57</v>
      </c>
      <c r="O78" s="31" t="s">
        <v>413</v>
      </c>
    </row>
    <row r="79" spans="1:15" ht="70.5" customHeight="1" thickBot="1" x14ac:dyDescent="0.3">
      <c r="A79" s="33">
        <v>67</v>
      </c>
      <c r="B79" s="30" t="s">
        <v>229</v>
      </c>
      <c r="C79" s="30" t="s">
        <v>59</v>
      </c>
      <c r="D79" s="30" t="s">
        <v>29</v>
      </c>
      <c r="E79" s="34" t="s">
        <v>430</v>
      </c>
      <c r="F79" s="29" t="s">
        <v>442</v>
      </c>
      <c r="G79" s="29" t="s">
        <v>231</v>
      </c>
      <c r="H79" s="35">
        <v>40179</v>
      </c>
      <c r="I79" s="35">
        <v>44196</v>
      </c>
      <c r="J79" s="30">
        <v>179249000</v>
      </c>
      <c r="K79" s="43">
        <v>100834000</v>
      </c>
      <c r="L79" s="43">
        <v>12850000</v>
      </c>
      <c r="M79" s="36">
        <v>65</v>
      </c>
      <c r="N79" s="36">
        <v>23</v>
      </c>
      <c r="O79" s="31" t="s">
        <v>413</v>
      </c>
    </row>
    <row r="80" spans="1:15" ht="65.25" customHeight="1" thickBot="1" x14ac:dyDescent="0.3">
      <c r="A80" s="33">
        <v>68</v>
      </c>
      <c r="B80" s="29" t="s">
        <v>229</v>
      </c>
      <c r="C80" s="29" t="s">
        <v>59</v>
      </c>
      <c r="D80" s="29" t="s">
        <v>29</v>
      </c>
      <c r="E80" s="34" t="s">
        <v>431</v>
      </c>
      <c r="F80" s="29" t="s">
        <v>443</v>
      </c>
      <c r="G80" s="29" t="s">
        <v>231</v>
      </c>
      <c r="H80" s="35">
        <v>39887</v>
      </c>
      <c r="I80" s="35">
        <v>44196</v>
      </c>
      <c r="J80" s="30">
        <v>104118000</v>
      </c>
      <c r="K80" s="43">
        <v>8944000</v>
      </c>
      <c r="L80" s="43">
        <v>4000000</v>
      </c>
      <c r="M80" s="36">
        <v>92</v>
      </c>
      <c r="N80" s="36">
        <v>12</v>
      </c>
      <c r="O80" s="31" t="s">
        <v>413</v>
      </c>
    </row>
    <row r="81" spans="1:15" ht="45" customHeight="1" thickBot="1" x14ac:dyDescent="0.3">
      <c r="A81" s="33">
        <v>69</v>
      </c>
      <c r="B81" s="29" t="s">
        <v>229</v>
      </c>
      <c r="C81" s="37" t="s">
        <v>59</v>
      </c>
      <c r="D81" s="37" t="s">
        <v>29</v>
      </c>
      <c r="E81" s="34" t="s">
        <v>432</v>
      </c>
      <c r="F81" s="29" t="s">
        <v>443</v>
      </c>
      <c r="G81" s="29" t="s">
        <v>231</v>
      </c>
      <c r="H81" s="35">
        <v>40632</v>
      </c>
      <c r="I81" s="35">
        <v>43465</v>
      </c>
      <c r="J81" s="30">
        <v>53098000</v>
      </c>
      <c r="K81" s="43">
        <v>14000</v>
      </c>
      <c r="L81" s="43">
        <v>1000</v>
      </c>
      <c r="M81" s="36">
        <v>91</v>
      </c>
      <c r="N81" s="36">
        <v>38</v>
      </c>
      <c r="O81" s="31" t="s">
        <v>413</v>
      </c>
    </row>
    <row r="82" spans="1:15" ht="45" customHeight="1" thickBot="1" x14ac:dyDescent="0.3">
      <c r="A82" s="33">
        <v>70</v>
      </c>
      <c r="B82" s="29" t="s">
        <v>229</v>
      </c>
      <c r="C82" s="37" t="s">
        <v>59</v>
      </c>
      <c r="D82" s="37" t="s">
        <v>29</v>
      </c>
      <c r="E82" s="34" t="s">
        <v>433</v>
      </c>
      <c r="F82" s="29" t="s">
        <v>443</v>
      </c>
      <c r="G82" s="29" t="s">
        <v>231</v>
      </c>
      <c r="H82" s="35">
        <v>42005</v>
      </c>
      <c r="I82" s="35">
        <v>43465</v>
      </c>
      <c r="J82" s="30">
        <v>1370000</v>
      </c>
      <c r="K82" s="43"/>
      <c r="L82" s="43">
        <v>210000</v>
      </c>
      <c r="M82" s="36"/>
      <c r="N82" s="34"/>
      <c r="O82" s="31" t="s">
        <v>413</v>
      </c>
    </row>
    <row r="83" spans="1:15" ht="45" customHeight="1" thickBot="1" x14ac:dyDescent="0.3">
      <c r="A83" s="33">
        <v>71</v>
      </c>
      <c r="B83" s="29" t="s">
        <v>229</v>
      </c>
      <c r="C83" s="37" t="s">
        <v>59</v>
      </c>
      <c r="D83" s="37" t="s">
        <v>29</v>
      </c>
      <c r="E83" s="34" t="s">
        <v>434</v>
      </c>
      <c r="F83" s="29" t="s">
        <v>444</v>
      </c>
      <c r="G83" s="29" t="s">
        <v>231</v>
      </c>
      <c r="H83" s="35">
        <v>42736</v>
      </c>
      <c r="I83" s="35">
        <v>43100</v>
      </c>
      <c r="J83" s="30">
        <v>0</v>
      </c>
      <c r="K83" s="43">
        <v>0</v>
      </c>
      <c r="L83" s="43">
        <v>306000</v>
      </c>
      <c r="M83" s="36"/>
      <c r="N83" s="34"/>
      <c r="O83" s="31" t="s">
        <v>413</v>
      </c>
    </row>
    <row r="84" spans="1:15" ht="54" customHeight="1" thickBot="1" x14ac:dyDescent="0.3">
      <c r="A84" s="33">
        <v>72</v>
      </c>
      <c r="B84" s="29" t="s">
        <v>229</v>
      </c>
      <c r="C84" s="37" t="s">
        <v>59</v>
      </c>
      <c r="D84" s="37" t="s">
        <v>29</v>
      </c>
      <c r="E84" s="34" t="s">
        <v>435</v>
      </c>
      <c r="F84" s="29" t="s">
        <v>445</v>
      </c>
      <c r="G84" s="29" t="s">
        <v>231</v>
      </c>
      <c r="H84" s="35">
        <v>42370</v>
      </c>
      <c r="I84" s="35">
        <v>44196</v>
      </c>
      <c r="J84" s="30">
        <v>7449926</v>
      </c>
      <c r="K84" s="43">
        <v>0</v>
      </c>
      <c r="L84" s="43">
        <v>0</v>
      </c>
      <c r="M84" s="36">
        <v>61</v>
      </c>
      <c r="N84" s="29">
        <v>35</v>
      </c>
      <c r="O84" s="31" t="s">
        <v>413</v>
      </c>
    </row>
    <row r="85" spans="1:15" ht="45" customHeight="1" thickBot="1" x14ac:dyDescent="0.3">
      <c r="A85" s="33">
        <v>73</v>
      </c>
      <c r="B85" s="29" t="s">
        <v>229</v>
      </c>
      <c r="C85" s="37" t="s">
        <v>59</v>
      </c>
      <c r="D85" s="37" t="s">
        <v>29</v>
      </c>
      <c r="E85" s="34" t="s">
        <v>436</v>
      </c>
      <c r="F85" s="29" t="s">
        <v>444</v>
      </c>
      <c r="G85" s="29" t="s">
        <v>231</v>
      </c>
      <c r="H85" s="35">
        <v>42736</v>
      </c>
      <c r="I85" s="35">
        <v>43100</v>
      </c>
      <c r="J85" s="30">
        <v>0</v>
      </c>
      <c r="K85" s="43">
        <v>0</v>
      </c>
      <c r="L85" s="43">
        <v>0</v>
      </c>
      <c r="M85" s="36"/>
      <c r="N85" s="34"/>
      <c r="O85" s="31" t="s">
        <v>413</v>
      </c>
    </row>
    <row r="86" spans="1:15" ht="45" customHeight="1" thickBot="1" x14ac:dyDescent="0.3">
      <c r="A86" s="33">
        <v>74</v>
      </c>
      <c r="B86" s="29" t="s">
        <v>229</v>
      </c>
      <c r="C86" s="37" t="s">
        <v>59</v>
      </c>
      <c r="D86" s="37" t="s">
        <v>29</v>
      </c>
      <c r="E86" s="34" t="s">
        <v>437</v>
      </c>
      <c r="F86" s="29" t="s">
        <v>444</v>
      </c>
      <c r="G86" s="29" t="s">
        <v>231</v>
      </c>
      <c r="H86" s="35">
        <v>42736</v>
      </c>
      <c r="I86" s="35">
        <v>43100</v>
      </c>
      <c r="J86" s="30">
        <v>0</v>
      </c>
      <c r="K86" s="43">
        <v>0</v>
      </c>
      <c r="L86" s="43">
        <v>0</v>
      </c>
      <c r="M86" s="36"/>
      <c r="N86" s="36"/>
      <c r="O86" s="31" t="s">
        <v>413</v>
      </c>
    </row>
    <row r="87" spans="1:15" ht="45" customHeight="1" thickBot="1" x14ac:dyDescent="0.3">
      <c r="A87" s="106" t="s">
        <v>8</v>
      </c>
      <c r="B87" s="107"/>
      <c r="C87" s="107"/>
      <c r="D87" s="107"/>
      <c r="E87" s="107"/>
      <c r="F87" s="107"/>
      <c r="G87" s="107"/>
      <c r="H87" s="107"/>
      <c r="I87" s="108"/>
      <c r="J87" s="22">
        <f>SUM(J73:J86)</f>
        <v>1129601766</v>
      </c>
      <c r="K87" s="23">
        <f>SUM(K73:K86)</f>
        <v>609896380</v>
      </c>
      <c r="L87" s="23">
        <f>SUM(L73:L86)</f>
        <v>52409230</v>
      </c>
      <c r="M87" s="22">
        <v>83</v>
      </c>
      <c r="N87" s="22">
        <f>AVERAGE(N73:N86)</f>
        <v>43.9</v>
      </c>
      <c r="O87" s="24"/>
    </row>
    <row r="88" spans="1:15" ht="45" customHeight="1" thickBot="1" x14ac:dyDescent="0.35">
      <c r="A88" s="109" t="s">
        <v>63</v>
      </c>
      <c r="B88" s="109"/>
      <c r="C88" s="109"/>
      <c r="D88" s="109"/>
      <c r="E88" s="109"/>
      <c r="F88" s="109"/>
      <c r="G88" s="109"/>
      <c r="H88" s="109"/>
      <c r="I88" s="109"/>
      <c r="J88" s="109"/>
      <c r="K88" s="110"/>
      <c r="L88" s="110"/>
      <c r="M88" s="110"/>
      <c r="N88" s="110"/>
      <c r="O88" s="110"/>
    </row>
    <row r="89" spans="1:15" ht="45" customHeight="1" thickBot="1" x14ac:dyDescent="0.3">
      <c r="A89" s="33">
        <v>75</v>
      </c>
      <c r="B89" s="30" t="s">
        <v>64</v>
      </c>
      <c r="C89" s="30" t="s">
        <v>70</v>
      </c>
      <c r="D89" s="30"/>
      <c r="E89" s="34" t="s">
        <v>65</v>
      </c>
      <c r="F89" s="30" t="s">
        <v>66</v>
      </c>
      <c r="G89" s="30" t="s">
        <v>67</v>
      </c>
      <c r="H89" s="35">
        <v>42290</v>
      </c>
      <c r="I89" s="35">
        <v>42939</v>
      </c>
      <c r="J89" s="30">
        <v>24000000</v>
      </c>
      <c r="K89" s="43">
        <v>6553457.7999999998</v>
      </c>
      <c r="L89" s="43">
        <v>9534896.6099999994</v>
      </c>
      <c r="M89" s="30">
        <v>48</v>
      </c>
      <c r="N89" s="36">
        <v>48</v>
      </c>
      <c r="O89" s="31" t="s">
        <v>413</v>
      </c>
    </row>
    <row r="90" spans="1:15" ht="45" customHeight="1" thickBot="1" x14ac:dyDescent="0.3">
      <c r="A90" s="33">
        <v>76</v>
      </c>
      <c r="B90" s="30" t="s">
        <v>64</v>
      </c>
      <c r="C90" s="37" t="s">
        <v>71</v>
      </c>
      <c r="D90" s="37"/>
      <c r="E90" s="34" t="s">
        <v>68</v>
      </c>
      <c r="F90" s="29" t="s">
        <v>69</v>
      </c>
      <c r="G90" s="29" t="s">
        <v>58</v>
      </c>
      <c r="H90" s="46">
        <v>42692</v>
      </c>
      <c r="I90" s="46">
        <v>42991</v>
      </c>
      <c r="J90" s="88">
        <v>1456300</v>
      </c>
      <c r="K90" s="36">
        <v>0</v>
      </c>
      <c r="L90" s="36">
        <v>510577.05</v>
      </c>
      <c r="M90" s="36">
        <v>54</v>
      </c>
      <c r="N90" s="36">
        <v>54</v>
      </c>
      <c r="O90" s="31" t="s">
        <v>413</v>
      </c>
    </row>
    <row r="91" spans="1:15" ht="45" customHeight="1" thickBot="1" x14ac:dyDescent="0.3">
      <c r="A91" s="106" t="s">
        <v>8</v>
      </c>
      <c r="B91" s="107"/>
      <c r="C91" s="107"/>
      <c r="D91" s="107"/>
      <c r="E91" s="107"/>
      <c r="F91" s="107"/>
      <c r="G91" s="107"/>
      <c r="H91" s="107"/>
      <c r="I91" s="108"/>
      <c r="J91" s="22">
        <f>SUM(J89:J90)</f>
        <v>25456300</v>
      </c>
      <c r="K91" s="23">
        <f>SUM([1]GENEL!K83:K84)</f>
        <v>6553457.7999999998</v>
      </c>
      <c r="L91" s="23">
        <f>SUM([1]GENEL!L83:L84)</f>
        <v>10045473.66</v>
      </c>
      <c r="M91" s="22">
        <f>AVERAGE(M89:M90)</f>
        <v>51</v>
      </c>
      <c r="N91" s="23">
        <f>AVERAGE(N89:N90)</f>
        <v>51</v>
      </c>
      <c r="O91" s="26"/>
    </row>
    <row r="92" spans="1:15" ht="45" customHeight="1" thickBot="1" x14ac:dyDescent="0.35">
      <c r="A92" s="109" t="s">
        <v>705</v>
      </c>
      <c r="B92" s="109"/>
      <c r="C92" s="109"/>
      <c r="D92" s="109"/>
      <c r="E92" s="109"/>
      <c r="F92" s="109"/>
      <c r="G92" s="109"/>
      <c r="H92" s="109"/>
      <c r="I92" s="109"/>
      <c r="J92" s="109"/>
      <c r="K92" s="110"/>
      <c r="L92" s="110"/>
      <c r="M92" s="110"/>
      <c r="N92" s="110"/>
      <c r="O92" s="110"/>
    </row>
    <row r="93" spans="1:15" ht="54.75" customHeight="1" thickBot="1" x14ac:dyDescent="0.3">
      <c r="A93" s="33">
        <v>77</v>
      </c>
      <c r="B93" s="30" t="s">
        <v>457</v>
      </c>
      <c r="C93" s="30" t="s">
        <v>70</v>
      </c>
      <c r="D93" s="30" t="s">
        <v>74</v>
      </c>
      <c r="E93" s="34" t="s">
        <v>420</v>
      </c>
      <c r="F93" s="30" t="s">
        <v>423</v>
      </c>
      <c r="G93" s="30" t="s">
        <v>421</v>
      </c>
      <c r="H93" s="39">
        <v>2017</v>
      </c>
      <c r="I93" s="35">
        <v>2017</v>
      </c>
      <c r="J93" s="30">
        <v>94500</v>
      </c>
      <c r="K93" s="43">
        <v>37800</v>
      </c>
      <c r="L93" s="43">
        <v>130000</v>
      </c>
      <c r="M93" s="30">
        <v>40</v>
      </c>
      <c r="N93" s="30">
        <v>40</v>
      </c>
      <c r="O93" s="29" t="s">
        <v>25</v>
      </c>
    </row>
    <row r="94" spans="1:15" ht="51.75" customHeight="1" thickBot="1" x14ac:dyDescent="0.3">
      <c r="A94" s="33">
        <v>78</v>
      </c>
      <c r="B94" s="30" t="s">
        <v>457</v>
      </c>
      <c r="C94" s="37" t="s">
        <v>71</v>
      </c>
      <c r="D94" s="37" t="s">
        <v>74</v>
      </c>
      <c r="E94" s="34" t="s">
        <v>422</v>
      </c>
      <c r="F94" s="29" t="s">
        <v>145</v>
      </c>
      <c r="G94" s="30" t="s">
        <v>421</v>
      </c>
      <c r="H94" s="39">
        <v>2017</v>
      </c>
      <c r="I94" s="35">
        <v>2017</v>
      </c>
      <c r="J94" s="88">
        <v>5000</v>
      </c>
      <c r="K94" s="36">
        <v>0</v>
      </c>
      <c r="L94" s="36">
        <v>5000</v>
      </c>
      <c r="M94" s="36">
        <v>0</v>
      </c>
      <c r="N94" s="36">
        <v>0</v>
      </c>
      <c r="O94" s="29" t="s">
        <v>78</v>
      </c>
    </row>
    <row r="95" spans="1:15" ht="45" customHeight="1" thickBot="1" x14ac:dyDescent="0.3">
      <c r="A95" s="106" t="s">
        <v>8</v>
      </c>
      <c r="B95" s="107"/>
      <c r="C95" s="107"/>
      <c r="D95" s="107"/>
      <c r="E95" s="107"/>
      <c r="F95" s="107"/>
      <c r="G95" s="107"/>
      <c r="H95" s="107"/>
      <c r="I95" s="108"/>
      <c r="J95" s="22">
        <f>SUM(J93:J94)</f>
        <v>99500</v>
      </c>
      <c r="K95" s="23">
        <f>SUM(K93:K94)</f>
        <v>37800</v>
      </c>
      <c r="L95" s="23">
        <f>SUM(L93:L94)</f>
        <v>135000</v>
      </c>
      <c r="M95" s="24">
        <v>40</v>
      </c>
      <c r="N95" s="24">
        <v>40</v>
      </c>
      <c r="O95" s="24"/>
    </row>
    <row r="96" spans="1:15" ht="45" customHeight="1" thickBot="1" x14ac:dyDescent="0.35">
      <c r="A96" s="109" t="s">
        <v>96</v>
      </c>
      <c r="B96" s="109"/>
      <c r="C96" s="109"/>
      <c r="D96" s="109"/>
      <c r="E96" s="109"/>
      <c r="F96" s="109"/>
      <c r="G96" s="109"/>
      <c r="H96" s="109"/>
      <c r="I96" s="109"/>
      <c r="J96" s="109"/>
      <c r="K96" s="110"/>
      <c r="L96" s="110"/>
      <c r="M96" s="110"/>
      <c r="N96" s="110"/>
      <c r="O96" s="110"/>
    </row>
    <row r="97" spans="1:15" ht="45" customHeight="1" thickBot="1" x14ac:dyDescent="0.3">
      <c r="A97" s="33">
        <v>79</v>
      </c>
      <c r="B97" s="30" t="s">
        <v>72</v>
      </c>
      <c r="C97" s="30" t="s">
        <v>73</v>
      </c>
      <c r="D97" s="30" t="s">
        <v>74</v>
      </c>
      <c r="E97" s="34" t="s">
        <v>75</v>
      </c>
      <c r="F97" s="30" t="s">
        <v>76</v>
      </c>
      <c r="G97" s="30" t="s">
        <v>77</v>
      </c>
      <c r="H97" s="35">
        <f>[2]Sayfa1!H5</f>
        <v>42855</v>
      </c>
      <c r="I97" s="46">
        <f>[2]Sayfa1!I5</f>
        <v>43100</v>
      </c>
      <c r="J97" s="30">
        <v>100000</v>
      </c>
      <c r="K97" s="36"/>
      <c r="L97" s="36">
        <v>100000</v>
      </c>
      <c r="M97" s="30">
        <v>0</v>
      </c>
      <c r="N97" s="36">
        <v>0</v>
      </c>
      <c r="O97" s="29" t="s">
        <v>78</v>
      </c>
    </row>
    <row r="98" spans="1:15" ht="45" customHeight="1" thickBot="1" x14ac:dyDescent="0.3">
      <c r="A98" s="33">
        <v>80</v>
      </c>
      <c r="B98" s="29" t="s">
        <v>72</v>
      </c>
      <c r="C98" s="37" t="s">
        <v>73</v>
      </c>
      <c r="D98" s="37" t="s">
        <v>74</v>
      </c>
      <c r="E98" s="34" t="s">
        <v>417</v>
      </c>
      <c r="F98" s="29" t="s">
        <v>76</v>
      </c>
      <c r="G98" s="29" t="s">
        <v>79</v>
      </c>
      <c r="H98" s="46">
        <f>[2]Sayfa1!H6</f>
        <v>42855</v>
      </c>
      <c r="I98" s="46">
        <f>[2]Sayfa1!I6</f>
        <v>43100</v>
      </c>
      <c r="J98" s="88">
        <v>10000</v>
      </c>
      <c r="K98" s="36"/>
      <c r="L98" s="36">
        <v>10000</v>
      </c>
      <c r="M98" s="36">
        <v>0</v>
      </c>
      <c r="N98" s="36">
        <v>0</v>
      </c>
      <c r="O98" s="29" t="s">
        <v>78</v>
      </c>
    </row>
    <row r="99" spans="1:15" ht="45" customHeight="1" thickBot="1" x14ac:dyDescent="0.3">
      <c r="A99" s="33">
        <v>81</v>
      </c>
      <c r="B99" s="30" t="s">
        <v>72</v>
      </c>
      <c r="C99" s="30" t="s">
        <v>73</v>
      </c>
      <c r="D99" s="30" t="s">
        <v>29</v>
      </c>
      <c r="E99" s="34" t="s">
        <v>80</v>
      </c>
      <c r="F99" s="29" t="s">
        <v>76</v>
      </c>
      <c r="G99" s="29" t="s">
        <v>81</v>
      </c>
      <c r="H99" s="46">
        <f>[2]Sayfa1!H7</f>
        <v>42855</v>
      </c>
      <c r="I99" s="46">
        <f>[2]Sayfa1!I7</f>
        <v>43100</v>
      </c>
      <c r="J99" s="88">
        <v>40000</v>
      </c>
      <c r="K99" s="36"/>
      <c r="L99" s="36">
        <v>40000</v>
      </c>
      <c r="M99" s="36">
        <v>0</v>
      </c>
      <c r="N99" s="36">
        <v>0</v>
      </c>
      <c r="O99" s="29" t="s">
        <v>78</v>
      </c>
    </row>
    <row r="100" spans="1:15" ht="45" customHeight="1" thickBot="1" x14ac:dyDescent="0.3">
      <c r="A100" s="33">
        <v>82</v>
      </c>
      <c r="B100" s="29" t="s">
        <v>72</v>
      </c>
      <c r="C100" s="30" t="s">
        <v>73</v>
      </c>
      <c r="D100" s="37" t="s">
        <v>29</v>
      </c>
      <c r="E100" s="34" t="s">
        <v>82</v>
      </c>
      <c r="F100" s="29" t="s">
        <v>76</v>
      </c>
      <c r="G100" s="29" t="s">
        <v>83</v>
      </c>
      <c r="H100" s="46">
        <f>[2]Sayfa1!H8</f>
        <v>42855</v>
      </c>
      <c r="I100" s="46">
        <f>[2]Sayfa1!I8</f>
        <v>43100</v>
      </c>
      <c r="J100" s="88">
        <v>13000</v>
      </c>
      <c r="K100" s="36"/>
      <c r="L100" s="36">
        <v>13000</v>
      </c>
      <c r="M100" s="36">
        <v>100</v>
      </c>
      <c r="N100" s="36">
        <v>100</v>
      </c>
      <c r="O100" s="29" t="s">
        <v>499</v>
      </c>
    </row>
    <row r="101" spans="1:15" ht="45" customHeight="1" thickBot="1" x14ac:dyDescent="0.3">
      <c r="A101" s="33">
        <v>83</v>
      </c>
      <c r="B101" s="30" t="s">
        <v>72</v>
      </c>
      <c r="C101" s="37" t="s">
        <v>73</v>
      </c>
      <c r="D101" s="30" t="s">
        <v>29</v>
      </c>
      <c r="E101" s="34" t="s">
        <v>84</v>
      </c>
      <c r="F101" s="29" t="s">
        <v>156</v>
      </c>
      <c r="G101" s="29" t="s">
        <v>85</v>
      </c>
      <c r="H101" s="46">
        <f>[2]Sayfa1!H9</f>
        <v>42855</v>
      </c>
      <c r="I101" s="46">
        <f>[2]Sayfa1!I9</f>
        <v>43100</v>
      </c>
      <c r="J101" s="88">
        <v>110000</v>
      </c>
      <c r="K101" s="36"/>
      <c r="L101" s="36">
        <v>110000</v>
      </c>
      <c r="M101" s="36">
        <v>0</v>
      </c>
      <c r="N101" s="36">
        <v>0</v>
      </c>
      <c r="O101" s="29" t="s">
        <v>25</v>
      </c>
    </row>
    <row r="102" spans="1:15" ht="45" customHeight="1" thickBot="1" x14ac:dyDescent="0.3">
      <c r="A102" s="33">
        <v>84</v>
      </c>
      <c r="B102" s="29" t="s">
        <v>72</v>
      </c>
      <c r="C102" s="30" t="s">
        <v>73</v>
      </c>
      <c r="D102" s="37" t="s">
        <v>29</v>
      </c>
      <c r="E102" s="34" t="s">
        <v>84</v>
      </c>
      <c r="F102" s="29" t="s">
        <v>157</v>
      </c>
      <c r="G102" s="29" t="s">
        <v>86</v>
      </c>
      <c r="H102" s="46">
        <f>[2]Sayfa1!H10</f>
        <v>42855</v>
      </c>
      <c r="I102" s="46">
        <f>[2]Sayfa1!I10</f>
        <v>43100</v>
      </c>
      <c r="J102" s="88">
        <v>205000</v>
      </c>
      <c r="K102" s="36"/>
      <c r="L102" s="36">
        <v>205000</v>
      </c>
      <c r="M102" s="36">
        <v>9</v>
      </c>
      <c r="N102" s="36">
        <v>0</v>
      </c>
      <c r="O102" s="29" t="s">
        <v>25</v>
      </c>
    </row>
    <row r="103" spans="1:15" ht="45" customHeight="1" thickBot="1" x14ac:dyDescent="0.3">
      <c r="A103" s="33">
        <v>85</v>
      </c>
      <c r="B103" s="30" t="s">
        <v>72</v>
      </c>
      <c r="C103" s="30" t="s">
        <v>73</v>
      </c>
      <c r="D103" s="30" t="s">
        <v>29</v>
      </c>
      <c r="E103" s="34" t="s">
        <v>87</v>
      </c>
      <c r="F103" s="29" t="s">
        <v>88</v>
      </c>
      <c r="G103" s="29" t="s">
        <v>89</v>
      </c>
      <c r="H103" s="46">
        <f>[2]Sayfa1!H11</f>
        <v>42855</v>
      </c>
      <c r="I103" s="46">
        <f>[2]Sayfa1!I11</f>
        <v>43100</v>
      </c>
      <c r="J103" s="88">
        <v>4500000</v>
      </c>
      <c r="K103" s="36"/>
      <c r="L103" s="36">
        <v>4500000</v>
      </c>
      <c r="M103" s="36">
        <v>0</v>
      </c>
      <c r="N103" s="36">
        <v>0</v>
      </c>
      <c r="O103" s="29" t="s">
        <v>25</v>
      </c>
    </row>
    <row r="104" spans="1:15" ht="45" customHeight="1" thickBot="1" x14ac:dyDescent="0.3">
      <c r="A104" s="33">
        <v>86</v>
      </c>
      <c r="B104" s="29" t="s">
        <v>72</v>
      </c>
      <c r="C104" s="37" t="s">
        <v>73</v>
      </c>
      <c r="D104" s="37" t="s">
        <v>29</v>
      </c>
      <c r="E104" s="34" t="s">
        <v>84</v>
      </c>
      <c r="F104" s="29" t="s">
        <v>158</v>
      </c>
      <c r="G104" s="29" t="s">
        <v>90</v>
      </c>
      <c r="H104" s="46">
        <f>[2]Sayfa1!H12</f>
        <v>42855</v>
      </c>
      <c r="I104" s="46">
        <f>[2]Sayfa1!I12</f>
        <v>43100</v>
      </c>
      <c r="J104" s="88">
        <v>1058000</v>
      </c>
      <c r="K104" s="36"/>
      <c r="L104" s="36">
        <v>1058000</v>
      </c>
      <c r="M104" s="36">
        <v>0</v>
      </c>
      <c r="N104" s="36">
        <v>0</v>
      </c>
      <c r="O104" s="29" t="s">
        <v>25</v>
      </c>
    </row>
    <row r="105" spans="1:15" ht="45" customHeight="1" thickBot="1" x14ac:dyDescent="0.3">
      <c r="A105" s="33">
        <v>87</v>
      </c>
      <c r="B105" s="30" t="s">
        <v>72</v>
      </c>
      <c r="C105" s="30" t="s">
        <v>73</v>
      </c>
      <c r="D105" s="30" t="s">
        <v>29</v>
      </c>
      <c r="E105" s="34" t="s">
        <v>84</v>
      </c>
      <c r="F105" s="29" t="s">
        <v>88</v>
      </c>
      <c r="G105" s="29" t="s">
        <v>91</v>
      </c>
      <c r="H105" s="46">
        <f>[2]Sayfa1!H13</f>
        <v>42855</v>
      </c>
      <c r="I105" s="46">
        <f>[2]Sayfa1!I13</f>
        <v>43100</v>
      </c>
      <c r="J105" s="88">
        <v>50000</v>
      </c>
      <c r="K105" s="36"/>
      <c r="L105" s="36">
        <v>50000</v>
      </c>
      <c r="M105" s="36">
        <v>0</v>
      </c>
      <c r="N105" s="36">
        <v>0</v>
      </c>
      <c r="O105" s="29" t="s">
        <v>25</v>
      </c>
    </row>
    <row r="106" spans="1:15" ht="45" customHeight="1" thickBot="1" x14ac:dyDescent="0.3">
      <c r="A106" s="33">
        <v>88</v>
      </c>
      <c r="B106" s="29" t="s">
        <v>72</v>
      </c>
      <c r="C106" s="30" t="s">
        <v>73</v>
      </c>
      <c r="D106" s="37" t="s">
        <v>29</v>
      </c>
      <c r="E106" s="34" t="s">
        <v>84</v>
      </c>
      <c r="F106" s="29" t="s">
        <v>76</v>
      </c>
      <c r="G106" s="29" t="s">
        <v>92</v>
      </c>
      <c r="H106" s="46">
        <f>[2]Sayfa1!H14</f>
        <v>42855</v>
      </c>
      <c r="I106" s="46">
        <f>[2]Sayfa1!I14</f>
        <v>43100</v>
      </c>
      <c r="J106" s="88">
        <v>24000</v>
      </c>
      <c r="K106" s="36"/>
      <c r="L106" s="36">
        <v>24000</v>
      </c>
      <c r="M106" s="36">
        <v>34</v>
      </c>
      <c r="N106" s="36">
        <v>0</v>
      </c>
      <c r="O106" s="29" t="s">
        <v>25</v>
      </c>
    </row>
    <row r="107" spans="1:15" ht="45" customHeight="1" thickBot="1" x14ac:dyDescent="0.3">
      <c r="A107" s="33">
        <v>89</v>
      </c>
      <c r="B107" s="30" t="s">
        <v>72</v>
      </c>
      <c r="C107" s="37" t="s">
        <v>73</v>
      </c>
      <c r="D107" s="30" t="s">
        <v>29</v>
      </c>
      <c r="E107" s="34" t="s">
        <v>84</v>
      </c>
      <c r="F107" s="29" t="s">
        <v>76</v>
      </c>
      <c r="G107" s="29" t="s">
        <v>93</v>
      </c>
      <c r="H107" s="46">
        <f>[2]Sayfa1!H15</f>
        <v>42855</v>
      </c>
      <c r="I107" s="46">
        <f>[2]Sayfa1!I15</f>
        <v>43100</v>
      </c>
      <c r="J107" s="88">
        <v>180000</v>
      </c>
      <c r="K107" s="36"/>
      <c r="L107" s="36">
        <v>180000</v>
      </c>
      <c r="M107" s="36">
        <v>76</v>
      </c>
      <c r="N107" s="36">
        <v>11</v>
      </c>
      <c r="O107" s="29" t="s">
        <v>25</v>
      </c>
    </row>
    <row r="108" spans="1:15" ht="45" customHeight="1" thickBot="1" x14ac:dyDescent="0.3">
      <c r="A108" s="33">
        <v>90</v>
      </c>
      <c r="B108" s="29" t="s">
        <v>72</v>
      </c>
      <c r="C108" s="30" t="s">
        <v>73</v>
      </c>
      <c r="D108" s="37" t="s">
        <v>29</v>
      </c>
      <c r="E108" s="34" t="s">
        <v>84</v>
      </c>
      <c r="F108" s="29" t="s">
        <v>76</v>
      </c>
      <c r="G108" s="29" t="s">
        <v>94</v>
      </c>
      <c r="H108" s="46">
        <f>[2]Sayfa1!H16</f>
        <v>42855</v>
      </c>
      <c r="I108" s="46">
        <f>[2]Sayfa1!I16</f>
        <v>43100</v>
      </c>
      <c r="J108" s="88">
        <v>30000</v>
      </c>
      <c r="K108" s="36"/>
      <c r="L108" s="36">
        <v>30000</v>
      </c>
      <c r="M108" s="36">
        <v>76</v>
      </c>
      <c r="N108" s="36">
        <v>0</v>
      </c>
      <c r="O108" s="29" t="s">
        <v>25</v>
      </c>
    </row>
    <row r="109" spans="1:15" ht="45" customHeight="1" thickBot="1" x14ac:dyDescent="0.3">
      <c r="A109" s="33">
        <v>91</v>
      </c>
      <c r="B109" s="30" t="s">
        <v>72</v>
      </c>
      <c r="C109" s="30" t="s">
        <v>73</v>
      </c>
      <c r="D109" s="30" t="s">
        <v>29</v>
      </c>
      <c r="E109" s="34" t="s">
        <v>84</v>
      </c>
      <c r="F109" s="29" t="s">
        <v>76</v>
      </c>
      <c r="G109" s="29" t="s">
        <v>95</v>
      </c>
      <c r="H109" s="46">
        <f>[2]Sayfa1!H17</f>
        <v>42855</v>
      </c>
      <c r="I109" s="46">
        <f>[2]Sayfa1!I17</f>
        <v>43100</v>
      </c>
      <c r="J109" s="88">
        <v>60000</v>
      </c>
      <c r="K109" s="36"/>
      <c r="L109" s="36">
        <v>60000</v>
      </c>
      <c r="M109" s="36">
        <v>0</v>
      </c>
      <c r="N109" s="36">
        <v>0</v>
      </c>
      <c r="O109" s="29" t="s">
        <v>78</v>
      </c>
    </row>
    <row r="110" spans="1:15" ht="45" customHeight="1" thickBot="1" x14ac:dyDescent="0.3">
      <c r="A110" s="33">
        <v>92</v>
      </c>
      <c r="B110" s="29" t="s">
        <v>72</v>
      </c>
      <c r="C110" s="30" t="s">
        <v>73</v>
      </c>
      <c r="D110" s="37" t="s">
        <v>29</v>
      </c>
      <c r="E110" s="34" t="s">
        <v>84</v>
      </c>
      <c r="F110" s="29" t="s">
        <v>76</v>
      </c>
      <c r="G110" s="29" t="s">
        <v>77</v>
      </c>
      <c r="H110" s="46">
        <f>[2]Sayfa1!H18</f>
        <v>42855</v>
      </c>
      <c r="I110" s="46">
        <f>[2]Sayfa1!I18</f>
        <v>43100</v>
      </c>
      <c r="J110" s="88">
        <v>60000</v>
      </c>
      <c r="K110" s="36"/>
      <c r="L110" s="36">
        <v>60000</v>
      </c>
      <c r="M110" s="36">
        <v>0</v>
      </c>
      <c r="N110" s="36">
        <v>0</v>
      </c>
      <c r="O110" s="29" t="s">
        <v>78</v>
      </c>
    </row>
    <row r="111" spans="1:15" ht="45" customHeight="1" thickBot="1" x14ac:dyDescent="0.3">
      <c r="A111" s="33">
        <v>93</v>
      </c>
      <c r="B111" s="30" t="s">
        <v>72</v>
      </c>
      <c r="C111" s="30" t="s">
        <v>73</v>
      </c>
      <c r="D111" s="30" t="s">
        <v>29</v>
      </c>
      <c r="E111" s="34" t="s">
        <v>84</v>
      </c>
      <c r="F111" s="29" t="s">
        <v>76</v>
      </c>
      <c r="G111" s="29" t="s">
        <v>79</v>
      </c>
      <c r="H111" s="46">
        <f>[2]Sayfa1!H19</f>
        <v>42855</v>
      </c>
      <c r="I111" s="46">
        <f>[2]Sayfa1!I19</f>
        <v>43100</v>
      </c>
      <c r="J111" s="88">
        <v>9000</v>
      </c>
      <c r="K111" s="36"/>
      <c r="L111" s="36">
        <v>9000</v>
      </c>
      <c r="M111" s="36">
        <v>0</v>
      </c>
      <c r="N111" s="36">
        <v>0</v>
      </c>
      <c r="O111" s="29" t="s">
        <v>78</v>
      </c>
    </row>
    <row r="112" spans="1:15" ht="45" customHeight="1" thickBot="1" x14ac:dyDescent="0.3">
      <c r="A112" s="106" t="s">
        <v>8</v>
      </c>
      <c r="B112" s="107"/>
      <c r="C112" s="107"/>
      <c r="D112" s="107"/>
      <c r="E112" s="107"/>
      <c r="F112" s="107"/>
      <c r="G112" s="107"/>
      <c r="H112" s="107"/>
      <c r="I112" s="108"/>
      <c r="J112" s="48">
        <f>SUM(J97:J111)</f>
        <v>6449000</v>
      </c>
      <c r="K112" s="99"/>
      <c r="L112" s="99">
        <f>SUM(L97:L111)</f>
        <v>6449000</v>
      </c>
      <c r="M112" s="47">
        <f>AVERAGE(M97:M111)</f>
        <v>19.666666666666668</v>
      </c>
      <c r="N112" s="49">
        <f>AVERAGE(N97:N111)</f>
        <v>7.4</v>
      </c>
      <c r="O112" s="27"/>
    </row>
    <row r="113" spans="1:15" ht="45" customHeight="1" thickBot="1" x14ac:dyDescent="0.35">
      <c r="A113" s="109" t="s">
        <v>97</v>
      </c>
      <c r="B113" s="109"/>
      <c r="C113" s="109"/>
      <c r="D113" s="109"/>
      <c r="E113" s="109"/>
      <c r="F113" s="109"/>
      <c r="G113" s="109"/>
      <c r="H113" s="109"/>
      <c r="I113" s="109"/>
      <c r="J113" s="109"/>
      <c r="K113" s="110"/>
      <c r="L113" s="110"/>
      <c r="M113" s="110"/>
      <c r="N113" s="110"/>
      <c r="O113" s="110"/>
    </row>
    <row r="114" spans="1:15" ht="45" customHeight="1" thickBot="1" x14ac:dyDescent="0.3">
      <c r="A114" s="29">
        <v>94</v>
      </c>
      <c r="B114" s="29" t="s">
        <v>98</v>
      </c>
      <c r="C114" s="29" t="s">
        <v>99</v>
      </c>
      <c r="D114" s="29" t="s">
        <v>100</v>
      </c>
      <c r="E114" s="50" t="s">
        <v>101</v>
      </c>
      <c r="F114" s="29" t="s">
        <v>76</v>
      </c>
      <c r="G114" s="29" t="s">
        <v>102</v>
      </c>
      <c r="H114" s="51" t="s">
        <v>108</v>
      </c>
      <c r="I114" s="52" t="s">
        <v>109</v>
      </c>
      <c r="J114" s="30">
        <v>6750000</v>
      </c>
      <c r="K114" s="43">
        <v>0</v>
      </c>
      <c r="L114" s="43">
        <v>1300000</v>
      </c>
      <c r="M114" s="29">
        <v>0</v>
      </c>
      <c r="N114" s="29">
        <v>0</v>
      </c>
      <c r="O114" s="29" t="s">
        <v>53</v>
      </c>
    </row>
    <row r="115" spans="1:15" ht="45" customHeight="1" thickBot="1" x14ac:dyDescent="0.3">
      <c r="A115" s="33">
        <v>95</v>
      </c>
      <c r="B115" s="29" t="s">
        <v>98</v>
      </c>
      <c r="C115" s="29" t="s">
        <v>99</v>
      </c>
      <c r="D115" s="29" t="s">
        <v>100</v>
      </c>
      <c r="E115" s="50" t="s">
        <v>105</v>
      </c>
      <c r="F115" s="29" t="s">
        <v>76</v>
      </c>
      <c r="G115" s="29" t="s">
        <v>102</v>
      </c>
      <c r="H115" s="51" t="s">
        <v>103</v>
      </c>
      <c r="I115" s="52" t="s">
        <v>104</v>
      </c>
      <c r="J115" s="88">
        <v>2833000</v>
      </c>
      <c r="K115" s="36">
        <v>0</v>
      </c>
      <c r="L115" s="36">
        <v>3350000</v>
      </c>
      <c r="M115" s="36">
        <v>0</v>
      </c>
      <c r="N115" s="36">
        <v>0</v>
      </c>
      <c r="O115" s="29" t="s">
        <v>53</v>
      </c>
    </row>
    <row r="116" spans="1:15" ht="45" customHeight="1" thickBot="1" x14ac:dyDescent="0.3">
      <c r="A116" s="29">
        <v>96</v>
      </c>
      <c r="B116" s="29" t="s">
        <v>98</v>
      </c>
      <c r="C116" s="29" t="s">
        <v>99</v>
      </c>
      <c r="D116" s="29" t="s">
        <v>100</v>
      </c>
      <c r="E116" s="50" t="s">
        <v>106</v>
      </c>
      <c r="F116" s="29" t="s">
        <v>76</v>
      </c>
      <c r="G116" s="29" t="s">
        <v>107</v>
      </c>
      <c r="H116" s="52">
        <v>42618</v>
      </c>
      <c r="I116" s="52">
        <v>43038</v>
      </c>
      <c r="J116" s="88">
        <v>493735</v>
      </c>
      <c r="K116" s="43">
        <v>0</v>
      </c>
      <c r="L116" s="100">
        <v>400000</v>
      </c>
      <c r="M116" s="53">
        <v>0</v>
      </c>
      <c r="N116" s="53">
        <v>0</v>
      </c>
      <c r="O116" s="53" t="s">
        <v>53</v>
      </c>
    </row>
    <row r="117" spans="1:15" ht="64.5" customHeight="1" thickBot="1" x14ac:dyDescent="0.3">
      <c r="A117" s="33">
        <v>97</v>
      </c>
      <c r="B117" s="29" t="s">
        <v>98</v>
      </c>
      <c r="C117" s="29" t="s">
        <v>99</v>
      </c>
      <c r="D117" s="29" t="s">
        <v>100</v>
      </c>
      <c r="E117" s="50" t="s">
        <v>110</v>
      </c>
      <c r="F117" s="29" t="s">
        <v>76</v>
      </c>
      <c r="G117" s="29" t="s">
        <v>111</v>
      </c>
      <c r="H117" s="51" t="s">
        <v>108</v>
      </c>
      <c r="I117" s="52" t="s">
        <v>109</v>
      </c>
      <c r="J117" s="88">
        <v>15627000</v>
      </c>
      <c r="K117" s="36">
        <v>0</v>
      </c>
      <c r="L117" s="36">
        <v>2000000</v>
      </c>
      <c r="M117" s="54">
        <v>10</v>
      </c>
      <c r="N117" s="36">
        <v>0</v>
      </c>
      <c r="O117" s="53" t="s">
        <v>25</v>
      </c>
    </row>
    <row r="118" spans="1:15" ht="45" customHeight="1" thickBot="1" x14ac:dyDescent="0.3">
      <c r="A118" s="29">
        <v>98</v>
      </c>
      <c r="B118" s="29" t="s">
        <v>98</v>
      </c>
      <c r="C118" s="29" t="s">
        <v>99</v>
      </c>
      <c r="D118" s="29" t="s">
        <v>100</v>
      </c>
      <c r="E118" s="50" t="s">
        <v>112</v>
      </c>
      <c r="F118" s="55" t="s">
        <v>113</v>
      </c>
      <c r="G118" s="29" t="s">
        <v>114</v>
      </c>
      <c r="H118" s="51" t="s">
        <v>103</v>
      </c>
      <c r="I118" s="52" t="s">
        <v>104</v>
      </c>
      <c r="J118" s="30">
        <v>1918000</v>
      </c>
      <c r="K118" s="43">
        <v>0</v>
      </c>
      <c r="L118" s="100">
        <v>1000000</v>
      </c>
      <c r="M118" s="53">
        <v>22</v>
      </c>
      <c r="N118" s="53">
        <v>0</v>
      </c>
      <c r="O118" s="53" t="s">
        <v>25</v>
      </c>
    </row>
    <row r="119" spans="1:15" ht="61.5" customHeight="1" thickBot="1" x14ac:dyDescent="0.3">
      <c r="A119" s="33">
        <v>99</v>
      </c>
      <c r="B119" s="29" t="s">
        <v>98</v>
      </c>
      <c r="C119" s="29" t="s">
        <v>99</v>
      </c>
      <c r="D119" s="29" t="s">
        <v>100</v>
      </c>
      <c r="E119" s="50" t="s">
        <v>115</v>
      </c>
      <c r="F119" s="55" t="s">
        <v>113</v>
      </c>
      <c r="G119" s="29" t="s">
        <v>116</v>
      </c>
      <c r="H119" s="51" t="s">
        <v>108</v>
      </c>
      <c r="I119" s="52" t="s">
        <v>109</v>
      </c>
      <c r="J119" s="88">
        <v>12523000</v>
      </c>
      <c r="K119" s="36">
        <v>0</v>
      </c>
      <c r="L119" s="36">
        <v>2250000</v>
      </c>
      <c r="M119" s="36">
        <v>35</v>
      </c>
      <c r="N119" s="36">
        <v>0</v>
      </c>
      <c r="O119" s="53" t="s">
        <v>25</v>
      </c>
    </row>
    <row r="120" spans="1:15" ht="51.75" customHeight="1" thickBot="1" x14ac:dyDescent="0.3">
      <c r="A120" s="29">
        <v>100</v>
      </c>
      <c r="B120" s="29" t="s">
        <v>98</v>
      </c>
      <c r="C120" s="29" t="s">
        <v>99</v>
      </c>
      <c r="D120" s="29" t="s">
        <v>100</v>
      </c>
      <c r="E120" s="50" t="s">
        <v>117</v>
      </c>
      <c r="F120" s="55" t="s">
        <v>113</v>
      </c>
      <c r="G120" s="29" t="s">
        <v>118</v>
      </c>
      <c r="H120" s="51" t="s">
        <v>119</v>
      </c>
      <c r="I120" s="52" t="s">
        <v>120</v>
      </c>
      <c r="J120" s="88">
        <v>7127000</v>
      </c>
      <c r="K120" s="43">
        <v>3112855.54</v>
      </c>
      <c r="L120" s="100">
        <v>5028358</v>
      </c>
      <c r="M120" s="56">
        <v>85</v>
      </c>
      <c r="N120" s="57">
        <v>45</v>
      </c>
      <c r="O120" s="53" t="s">
        <v>25</v>
      </c>
    </row>
    <row r="121" spans="1:15" ht="51.75" customHeight="1" thickBot="1" x14ac:dyDescent="0.3">
      <c r="A121" s="33">
        <v>101</v>
      </c>
      <c r="B121" s="29" t="s">
        <v>98</v>
      </c>
      <c r="C121" s="29" t="s">
        <v>99</v>
      </c>
      <c r="D121" s="29" t="s">
        <v>100</v>
      </c>
      <c r="E121" s="50" t="s">
        <v>121</v>
      </c>
      <c r="F121" s="55" t="s">
        <v>122</v>
      </c>
      <c r="G121" s="29" t="s">
        <v>123</v>
      </c>
      <c r="H121" s="51" t="s">
        <v>124</v>
      </c>
      <c r="I121" s="52" t="s">
        <v>125</v>
      </c>
      <c r="J121" s="88">
        <v>9000000</v>
      </c>
      <c r="K121" s="36">
        <v>0</v>
      </c>
      <c r="L121" s="36">
        <v>5885191</v>
      </c>
      <c r="M121" s="36">
        <v>45</v>
      </c>
      <c r="N121" s="36">
        <v>19</v>
      </c>
      <c r="O121" s="53" t="s">
        <v>25</v>
      </c>
    </row>
    <row r="122" spans="1:15" ht="45" customHeight="1" thickBot="1" x14ac:dyDescent="0.3">
      <c r="A122" s="29">
        <v>102</v>
      </c>
      <c r="B122" s="29" t="s">
        <v>98</v>
      </c>
      <c r="C122" s="29" t="s">
        <v>99</v>
      </c>
      <c r="D122" s="29" t="s">
        <v>100</v>
      </c>
      <c r="E122" s="50" t="s">
        <v>126</v>
      </c>
      <c r="F122" s="55" t="s">
        <v>122</v>
      </c>
      <c r="G122" s="29" t="s">
        <v>102</v>
      </c>
      <c r="H122" s="51" t="s">
        <v>127</v>
      </c>
      <c r="I122" s="52">
        <v>43038</v>
      </c>
      <c r="J122" s="30">
        <v>2785000</v>
      </c>
      <c r="K122" s="43">
        <v>0</v>
      </c>
      <c r="L122" s="100">
        <v>2832000</v>
      </c>
      <c r="M122" s="58">
        <v>20</v>
      </c>
      <c r="N122" s="53">
        <v>0</v>
      </c>
      <c r="O122" s="53" t="s">
        <v>25</v>
      </c>
    </row>
    <row r="123" spans="1:15" ht="45" customHeight="1" thickBot="1" x14ac:dyDescent="0.3">
      <c r="A123" s="33">
        <v>103</v>
      </c>
      <c r="B123" s="29" t="s">
        <v>98</v>
      </c>
      <c r="C123" s="29" t="s">
        <v>99</v>
      </c>
      <c r="D123" s="29" t="s">
        <v>100</v>
      </c>
      <c r="E123" s="50" t="s">
        <v>128</v>
      </c>
      <c r="F123" s="55" t="s">
        <v>122</v>
      </c>
      <c r="G123" s="29" t="s">
        <v>102</v>
      </c>
      <c r="H123" s="51" t="s">
        <v>129</v>
      </c>
      <c r="I123" s="52">
        <v>42998</v>
      </c>
      <c r="J123" s="88">
        <v>2785000</v>
      </c>
      <c r="K123" s="36">
        <v>539546</v>
      </c>
      <c r="L123" s="36">
        <v>1723690</v>
      </c>
      <c r="M123" s="36">
        <v>80</v>
      </c>
      <c r="N123" s="59">
        <v>40.29</v>
      </c>
      <c r="O123" s="53" t="s">
        <v>25</v>
      </c>
    </row>
    <row r="124" spans="1:15" ht="66" customHeight="1" thickBot="1" x14ac:dyDescent="0.3">
      <c r="A124" s="29">
        <v>104</v>
      </c>
      <c r="B124" s="29" t="s">
        <v>98</v>
      </c>
      <c r="C124" s="29" t="s">
        <v>99</v>
      </c>
      <c r="D124" s="29" t="s">
        <v>100</v>
      </c>
      <c r="E124" s="50" t="s">
        <v>130</v>
      </c>
      <c r="F124" s="55" t="s">
        <v>122</v>
      </c>
      <c r="G124" s="29" t="s">
        <v>116</v>
      </c>
      <c r="H124" s="51" t="s">
        <v>131</v>
      </c>
      <c r="I124" s="52">
        <v>43059</v>
      </c>
      <c r="J124" s="88">
        <v>7343000</v>
      </c>
      <c r="K124" s="43">
        <v>5335339</v>
      </c>
      <c r="L124" s="36">
        <v>2008000</v>
      </c>
      <c r="M124" s="36">
        <v>82</v>
      </c>
      <c r="N124" s="59">
        <v>72.66</v>
      </c>
      <c r="O124" s="53" t="s">
        <v>25</v>
      </c>
    </row>
    <row r="125" spans="1:15" ht="49.5" customHeight="1" thickBot="1" x14ac:dyDescent="0.3">
      <c r="A125" s="33">
        <v>105</v>
      </c>
      <c r="B125" s="29" t="s">
        <v>98</v>
      </c>
      <c r="C125" s="29" t="s">
        <v>99</v>
      </c>
      <c r="D125" s="29" t="s">
        <v>100</v>
      </c>
      <c r="E125" s="50" t="s">
        <v>132</v>
      </c>
      <c r="F125" s="55" t="s">
        <v>122</v>
      </c>
      <c r="G125" s="29" t="s">
        <v>133</v>
      </c>
      <c r="H125" s="51" t="s">
        <v>134</v>
      </c>
      <c r="I125" s="52" t="s">
        <v>125</v>
      </c>
      <c r="J125" s="88">
        <v>10977000</v>
      </c>
      <c r="K125" s="36">
        <v>774391.36</v>
      </c>
      <c r="L125" s="36">
        <v>10258557</v>
      </c>
      <c r="M125" s="36">
        <v>44</v>
      </c>
      <c r="N125" s="59">
        <v>30.2</v>
      </c>
      <c r="O125" s="53" t="s">
        <v>25</v>
      </c>
    </row>
    <row r="126" spans="1:15" ht="48.75" customHeight="1" thickBot="1" x14ac:dyDescent="0.3">
      <c r="A126" s="29">
        <v>106</v>
      </c>
      <c r="B126" s="29" t="s">
        <v>98</v>
      </c>
      <c r="C126" s="29" t="s">
        <v>99</v>
      </c>
      <c r="D126" s="29" t="s">
        <v>100</v>
      </c>
      <c r="E126" s="50" t="s">
        <v>135</v>
      </c>
      <c r="F126" s="55" t="s">
        <v>136</v>
      </c>
      <c r="G126" s="29" t="s">
        <v>123</v>
      </c>
      <c r="H126" s="51" t="s">
        <v>137</v>
      </c>
      <c r="I126" s="52" t="s">
        <v>125</v>
      </c>
      <c r="J126" s="30">
        <v>8995000</v>
      </c>
      <c r="K126" s="43">
        <v>1400925.5</v>
      </c>
      <c r="L126" s="36">
        <v>8724074</v>
      </c>
      <c r="M126" s="36">
        <v>65</v>
      </c>
      <c r="N126" s="59">
        <v>30</v>
      </c>
      <c r="O126" s="29" t="s">
        <v>25</v>
      </c>
    </row>
    <row r="127" spans="1:15" ht="45" customHeight="1" thickBot="1" x14ac:dyDescent="0.3">
      <c r="A127" s="33">
        <v>107</v>
      </c>
      <c r="B127" s="29" t="s">
        <v>98</v>
      </c>
      <c r="C127" s="29" t="s">
        <v>99</v>
      </c>
      <c r="D127" s="29" t="s">
        <v>100</v>
      </c>
      <c r="E127" s="50" t="s">
        <v>138</v>
      </c>
      <c r="F127" s="55" t="s">
        <v>136</v>
      </c>
      <c r="G127" s="29" t="s">
        <v>139</v>
      </c>
      <c r="H127" s="51" t="s">
        <v>140</v>
      </c>
      <c r="I127" s="52" t="s">
        <v>125</v>
      </c>
      <c r="J127" s="88">
        <v>2250000</v>
      </c>
      <c r="K127" s="36">
        <v>0</v>
      </c>
      <c r="L127" s="36">
        <v>1525000</v>
      </c>
      <c r="M127" s="36">
        <v>0</v>
      </c>
      <c r="N127" s="36">
        <v>0</v>
      </c>
      <c r="O127" s="53" t="s">
        <v>53</v>
      </c>
    </row>
    <row r="128" spans="1:15" ht="45" customHeight="1" thickBot="1" x14ac:dyDescent="0.3">
      <c r="A128" s="29">
        <v>108</v>
      </c>
      <c r="B128" s="29" t="s">
        <v>98</v>
      </c>
      <c r="C128" s="29" t="s">
        <v>99</v>
      </c>
      <c r="D128" s="29" t="s">
        <v>100</v>
      </c>
      <c r="E128" s="50" t="s">
        <v>141</v>
      </c>
      <c r="F128" s="55" t="s">
        <v>136</v>
      </c>
      <c r="G128" s="29" t="s">
        <v>142</v>
      </c>
      <c r="H128" s="51" t="s">
        <v>143</v>
      </c>
      <c r="I128" s="52">
        <v>43008</v>
      </c>
      <c r="J128" s="88">
        <v>572000</v>
      </c>
      <c r="K128" s="43">
        <v>0</v>
      </c>
      <c r="L128" s="36">
        <v>528000</v>
      </c>
      <c r="M128" s="36">
        <v>0</v>
      </c>
      <c r="N128" s="36">
        <v>0</v>
      </c>
      <c r="O128" s="53" t="s">
        <v>53</v>
      </c>
    </row>
    <row r="129" spans="1:15" ht="45" customHeight="1" thickBot="1" x14ac:dyDescent="0.3">
      <c r="A129" s="33">
        <v>109</v>
      </c>
      <c r="B129" s="29" t="s">
        <v>98</v>
      </c>
      <c r="C129" s="29" t="s">
        <v>99</v>
      </c>
      <c r="D129" s="29" t="s">
        <v>100</v>
      </c>
      <c r="E129" s="50" t="s">
        <v>144</v>
      </c>
      <c r="F129" s="55" t="s">
        <v>136</v>
      </c>
      <c r="G129" s="29" t="s">
        <v>142</v>
      </c>
      <c r="H129" s="51" t="s">
        <v>103</v>
      </c>
      <c r="I129" s="52" t="s">
        <v>104</v>
      </c>
      <c r="J129" s="88">
        <v>772900</v>
      </c>
      <c r="K129" s="36">
        <v>0</v>
      </c>
      <c r="L129" s="36">
        <v>400000</v>
      </c>
      <c r="M129" s="36">
        <v>55</v>
      </c>
      <c r="N129" s="36">
        <v>27.1</v>
      </c>
      <c r="O129" s="53" t="s">
        <v>25</v>
      </c>
    </row>
    <row r="130" spans="1:15" ht="45" customHeight="1" thickBot="1" x14ac:dyDescent="0.3">
      <c r="A130" s="29">
        <v>110</v>
      </c>
      <c r="B130" s="29" t="s">
        <v>98</v>
      </c>
      <c r="C130" s="29" t="s">
        <v>99</v>
      </c>
      <c r="D130" s="29" t="s">
        <v>100</v>
      </c>
      <c r="E130" s="50" t="s">
        <v>146</v>
      </c>
      <c r="F130" s="55" t="s">
        <v>145</v>
      </c>
      <c r="G130" s="29" t="s">
        <v>102</v>
      </c>
      <c r="H130" s="51" t="s">
        <v>103</v>
      </c>
      <c r="I130" s="52" t="s">
        <v>104</v>
      </c>
      <c r="J130" s="88">
        <v>3068000</v>
      </c>
      <c r="K130" s="43">
        <v>0</v>
      </c>
      <c r="L130" s="36">
        <v>3200000</v>
      </c>
      <c r="M130" s="36">
        <v>0</v>
      </c>
      <c r="N130" s="36">
        <v>0</v>
      </c>
      <c r="O130" s="53" t="s">
        <v>53</v>
      </c>
    </row>
    <row r="131" spans="1:15" ht="45" customHeight="1" thickBot="1" x14ac:dyDescent="0.3">
      <c r="A131" s="33">
        <v>111</v>
      </c>
      <c r="B131" s="29" t="s">
        <v>98</v>
      </c>
      <c r="C131" s="29" t="s">
        <v>99</v>
      </c>
      <c r="D131" s="29" t="s">
        <v>100</v>
      </c>
      <c r="E131" s="50" t="s">
        <v>147</v>
      </c>
      <c r="F131" s="55" t="s">
        <v>145</v>
      </c>
      <c r="G131" s="29" t="s">
        <v>107</v>
      </c>
      <c r="H131" s="51" t="s">
        <v>103</v>
      </c>
      <c r="I131" s="52" t="s">
        <v>104</v>
      </c>
      <c r="J131" s="88">
        <v>510704</v>
      </c>
      <c r="K131" s="36">
        <v>0</v>
      </c>
      <c r="L131" s="36">
        <v>400000</v>
      </c>
      <c r="M131" s="36">
        <v>15</v>
      </c>
      <c r="N131" s="36">
        <v>0</v>
      </c>
      <c r="O131" s="53" t="s">
        <v>25</v>
      </c>
    </row>
    <row r="132" spans="1:15" ht="45" customHeight="1" thickBot="1" x14ac:dyDescent="0.3">
      <c r="A132" s="29">
        <v>112</v>
      </c>
      <c r="B132" s="29" t="s">
        <v>98</v>
      </c>
      <c r="C132" s="29" t="s">
        <v>99</v>
      </c>
      <c r="D132" s="29" t="s">
        <v>100</v>
      </c>
      <c r="E132" s="50" t="s">
        <v>148</v>
      </c>
      <c r="F132" s="55" t="s">
        <v>145</v>
      </c>
      <c r="G132" s="29" t="s">
        <v>123</v>
      </c>
      <c r="H132" s="51" t="s">
        <v>124</v>
      </c>
      <c r="I132" s="52" t="s">
        <v>125</v>
      </c>
      <c r="J132" s="30">
        <v>9293000</v>
      </c>
      <c r="K132" s="43">
        <v>6465328.5099999998</v>
      </c>
      <c r="L132" s="36">
        <v>4511771</v>
      </c>
      <c r="M132" s="36">
        <v>90</v>
      </c>
      <c r="N132" s="36">
        <v>72.55</v>
      </c>
      <c r="O132" s="29" t="s">
        <v>25</v>
      </c>
    </row>
    <row r="133" spans="1:15" ht="45" customHeight="1" thickBot="1" x14ac:dyDescent="0.3">
      <c r="A133" s="33">
        <v>113</v>
      </c>
      <c r="B133" s="29" t="s">
        <v>98</v>
      </c>
      <c r="C133" s="29" t="s">
        <v>99</v>
      </c>
      <c r="D133" s="29" t="s">
        <v>100</v>
      </c>
      <c r="E133" s="50" t="s">
        <v>149</v>
      </c>
      <c r="F133" s="55" t="s">
        <v>145</v>
      </c>
      <c r="G133" s="29" t="s">
        <v>150</v>
      </c>
      <c r="H133" s="51" t="s">
        <v>134</v>
      </c>
      <c r="I133" s="52" t="s">
        <v>125</v>
      </c>
      <c r="J133" s="88">
        <v>5000000</v>
      </c>
      <c r="K133" s="36">
        <v>0</v>
      </c>
      <c r="L133" s="36">
        <v>2217432</v>
      </c>
      <c r="M133" s="36">
        <v>0</v>
      </c>
      <c r="N133" s="36">
        <v>0</v>
      </c>
      <c r="O133" s="53" t="s">
        <v>53</v>
      </c>
    </row>
    <row r="134" spans="1:15" ht="45" customHeight="1" thickBot="1" x14ac:dyDescent="0.3">
      <c r="A134" s="29">
        <v>114</v>
      </c>
      <c r="B134" s="29" t="s">
        <v>98</v>
      </c>
      <c r="C134" s="29" t="s">
        <v>99</v>
      </c>
      <c r="D134" s="29" t="s">
        <v>100</v>
      </c>
      <c r="E134" s="50" t="s">
        <v>151</v>
      </c>
      <c r="F134" s="55" t="s">
        <v>152</v>
      </c>
      <c r="G134" s="29" t="s">
        <v>139</v>
      </c>
      <c r="H134" s="51" t="s">
        <v>153</v>
      </c>
      <c r="I134" s="52" t="s">
        <v>125</v>
      </c>
      <c r="J134" s="88">
        <v>758000</v>
      </c>
      <c r="K134" s="36">
        <v>268424.98</v>
      </c>
      <c r="L134" s="36">
        <v>988000</v>
      </c>
      <c r="M134" s="36">
        <v>90</v>
      </c>
      <c r="N134" s="36">
        <v>74</v>
      </c>
      <c r="O134" s="29" t="s">
        <v>25</v>
      </c>
    </row>
    <row r="135" spans="1:15" ht="45" customHeight="1" thickBot="1" x14ac:dyDescent="0.3">
      <c r="A135" s="33">
        <v>115</v>
      </c>
      <c r="B135" s="29" t="s">
        <v>98</v>
      </c>
      <c r="C135" s="29" t="s">
        <v>99</v>
      </c>
      <c r="D135" s="29" t="s">
        <v>100</v>
      </c>
      <c r="E135" s="50" t="s">
        <v>154</v>
      </c>
      <c r="F135" s="55" t="s">
        <v>152</v>
      </c>
      <c r="G135" s="29" t="s">
        <v>155</v>
      </c>
      <c r="H135" s="51" t="s">
        <v>103</v>
      </c>
      <c r="I135" s="52">
        <v>42984</v>
      </c>
      <c r="J135" s="88">
        <v>323700</v>
      </c>
      <c r="K135" s="43">
        <v>0</v>
      </c>
      <c r="L135" s="36">
        <v>323700</v>
      </c>
      <c r="M135" s="36">
        <v>15</v>
      </c>
      <c r="N135" s="36">
        <v>0</v>
      </c>
      <c r="O135" s="53" t="s">
        <v>25</v>
      </c>
    </row>
    <row r="136" spans="1:15" ht="45" customHeight="1" thickBot="1" x14ac:dyDescent="0.3">
      <c r="A136" s="29">
        <v>116</v>
      </c>
      <c r="B136" s="29" t="s">
        <v>98</v>
      </c>
      <c r="C136" s="29" t="s">
        <v>99</v>
      </c>
      <c r="D136" s="29" t="s">
        <v>100</v>
      </c>
      <c r="E136" s="50" t="s">
        <v>626</v>
      </c>
      <c r="F136" s="55" t="s">
        <v>76</v>
      </c>
      <c r="G136" s="29" t="s">
        <v>627</v>
      </c>
      <c r="H136" s="52">
        <v>42810</v>
      </c>
      <c r="I136" s="52">
        <v>43738</v>
      </c>
      <c r="J136" s="88">
        <v>14000000</v>
      </c>
      <c r="K136" s="36">
        <v>0</v>
      </c>
      <c r="L136" s="36">
        <v>1855000</v>
      </c>
      <c r="M136" s="36">
        <v>0</v>
      </c>
      <c r="N136" s="36">
        <v>0</v>
      </c>
      <c r="O136" s="29" t="s">
        <v>53</v>
      </c>
    </row>
    <row r="137" spans="1:15" ht="45" customHeight="1" thickBot="1" x14ac:dyDescent="0.3">
      <c r="A137" s="33">
        <v>117</v>
      </c>
      <c r="B137" s="29" t="s">
        <v>98</v>
      </c>
      <c r="C137" s="29" t="s">
        <v>99</v>
      </c>
      <c r="D137" s="29" t="s">
        <v>100</v>
      </c>
      <c r="E137" s="50" t="s">
        <v>628</v>
      </c>
      <c r="F137" s="55" t="s">
        <v>145</v>
      </c>
      <c r="G137" s="29" t="s">
        <v>629</v>
      </c>
      <c r="H137" s="52">
        <v>42810</v>
      </c>
      <c r="I137" s="52">
        <v>43738</v>
      </c>
      <c r="J137" s="30">
        <v>8500000</v>
      </c>
      <c r="K137" s="43">
        <v>0</v>
      </c>
      <c r="L137" s="36">
        <v>850000</v>
      </c>
      <c r="M137" s="36">
        <v>0</v>
      </c>
      <c r="N137" s="36">
        <v>0</v>
      </c>
      <c r="O137" s="29" t="s">
        <v>53</v>
      </c>
    </row>
    <row r="138" spans="1:15" ht="45" customHeight="1" thickBot="1" x14ac:dyDescent="0.3">
      <c r="A138" s="29">
        <v>118</v>
      </c>
      <c r="B138" s="29" t="s">
        <v>98</v>
      </c>
      <c r="C138" s="29" t="s">
        <v>99</v>
      </c>
      <c r="D138" s="29" t="s">
        <v>100</v>
      </c>
      <c r="E138" s="50" t="s">
        <v>630</v>
      </c>
      <c r="F138" s="55" t="s">
        <v>145</v>
      </c>
      <c r="G138" s="29" t="s">
        <v>150</v>
      </c>
      <c r="H138" s="52">
        <v>42810</v>
      </c>
      <c r="I138" s="52">
        <v>43738</v>
      </c>
      <c r="J138" s="88">
        <v>6000000</v>
      </c>
      <c r="K138" s="36">
        <v>0</v>
      </c>
      <c r="L138" s="36">
        <v>1698000</v>
      </c>
      <c r="M138" s="36">
        <v>0</v>
      </c>
      <c r="N138" s="36">
        <v>0</v>
      </c>
      <c r="O138" s="29" t="s">
        <v>53</v>
      </c>
    </row>
    <row r="139" spans="1:15" ht="45" customHeight="1" thickBot="1" x14ac:dyDescent="0.3">
      <c r="A139" s="33">
        <v>119</v>
      </c>
      <c r="B139" s="29" t="s">
        <v>98</v>
      </c>
      <c r="C139" s="29" t="s">
        <v>99</v>
      </c>
      <c r="D139" s="29" t="s">
        <v>100</v>
      </c>
      <c r="E139" s="50" t="s">
        <v>631</v>
      </c>
      <c r="F139" s="55" t="s">
        <v>76</v>
      </c>
      <c r="G139" s="29" t="s">
        <v>632</v>
      </c>
      <c r="H139" s="52">
        <v>42983</v>
      </c>
      <c r="I139" s="52">
        <v>43403</v>
      </c>
      <c r="J139" s="88">
        <v>3068000</v>
      </c>
      <c r="K139" s="43">
        <v>0</v>
      </c>
      <c r="L139" s="36">
        <v>3068000</v>
      </c>
      <c r="M139" s="36">
        <v>0</v>
      </c>
      <c r="N139" s="36">
        <v>0</v>
      </c>
      <c r="O139" s="53" t="s">
        <v>53</v>
      </c>
    </row>
    <row r="140" spans="1:15" ht="45" customHeight="1" thickBot="1" x14ac:dyDescent="0.3">
      <c r="A140" s="29">
        <v>120</v>
      </c>
      <c r="B140" s="29" t="s">
        <v>98</v>
      </c>
      <c r="C140" s="29" t="s">
        <v>99</v>
      </c>
      <c r="D140" s="29" t="s">
        <v>100</v>
      </c>
      <c r="E140" s="50" t="s">
        <v>633</v>
      </c>
      <c r="F140" s="55" t="s">
        <v>76</v>
      </c>
      <c r="G140" s="29" t="s">
        <v>102</v>
      </c>
      <c r="H140" s="52">
        <v>42983</v>
      </c>
      <c r="I140" s="52">
        <v>43403</v>
      </c>
      <c r="J140" s="88">
        <v>3068000</v>
      </c>
      <c r="K140" s="36">
        <v>0</v>
      </c>
      <c r="L140" s="36">
        <v>3068000</v>
      </c>
      <c r="M140" s="36">
        <v>0</v>
      </c>
      <c r="N140" s="36">
        <v>0</v>
      </c>
      <c r="O140" s="29" t="s">
        <v>53</v>
      </c>
    </row>
    <row r="141" spans="1:15" ht="45" customHeight="1" thickBot="1" x14ac:dyDescent="0.3">
      <c r="A141" s="33">
        <v>121</v>
      </c>
      <c r="B141" s="29" t="s">
        <v>98</v>
      </c>
      <c r="C141" s="29" t="s">
        <v>99</v>
      </c>
      <c r="D141" s="29" t="s">
        <v>100</v>
      </c>
      <c r="E141" s="50" t="s">
        <v>634</v>
      </c>
      <c r="F141" s="55" t="s">
        <v>76</v>
      </c>
      <c r="G141" s="29" t="s">
        <v>114</v>
      </c>
      <c r="H141" s="52">
        <v>42983</v>
      </c>
      <c r="I141" s="52">
        <v>43403</v>
      </c>
      <c r="J141" s="88">
        <v>2301000</v>
      </c>
      <c r="K141" s="43">
        <v>0</v>
      </c>
      <c r="L141" s="36">
        <v>2301000</v>
      </c>
      <c r="M141" s="36">
        <v>0</v>
      </c>
      <c r="N141" s="36">
        <v>0</v>
      </c>
      <c r="O141" s="53" t="s">
        <v>53</v>
      </c>
    </row>
    <row r="142" spans="1:15" ht="45" customHeight="1" thickBot="1" x14ac:dyDescent="0.3">
      <c r="A142" s="29">
        <v>122</v>
      </c>
      <c r="B142" s="29" t="s">
        <v>98</v>
      </c>
      <c r="C142" s="29" t="s">
        <v>99</v>
      </c>
      <c r="D142" s="29" t="s">
        <v>100</v>
      </c>
      <c r="E142" s="50" t="s">
        <v>635</v>
      </c>
      <c r="F142" s="55" t="s">
        <v>113</v>
      </c>
      <c r="G142" s="29" t="s">
        <v>102</v>
      </c>
      <c r="H142" s="52">
        <v>42983</v>
      </c>
      <c r="I142" s="52">
        <v>43403</v>
      </c>
      <c r="J142" s="88">
        <v>3068000</v>
      </c>
      <c r="K142" s="36">
        <v>0</v>
      </c>
      <c r="L142" s="36">
        <v>3068000</v>
      </c>
      <c r="M142" s="36">
        <v>0</v>
      </c>
      <c r="N142" s="36">
        <v>0</v>
      </c>
      <c r="O142" s="29" t="s">
        <v>53</v>
      </c>
    </row>
    <row r="143" spans="1:15" ht="45" customHeight="1" thickBot="1" x14ac:dyDescent="0.3">
      <c r="A143" s="33">
        <v>123</v>
      </c>
      <c r="B143" s="29" t="s">
        <v>98</v>
      </c>
      <c r="C143" s="29" t="s">
        <v>99</v>
      </c>
      <c r="D143" s="29" t="s">
        <v>100</v>
      </c>
      <c r="E143" s="50" t="s">
        <v>636</v>
      </c>
      <c r="F143" s="55" t="s">
        <v>113</v>
      </c>
      <c r="G143" s="35" t="s">
        <v>107</v>
      </c>
      <c r="H143" s="52">
        <v>42983</v>
      </c>
      <c r="I143" s="52">
        <v>43038</v>
      </c>
      <c r="J143" s="30">
        <v>550000</v>
      </c>
      <c r="K143" s="43">
        <v>0</v>
      </c>
      <c r="L143" s="36">
        <v>550000</v>
      </c>
      <c r="M143" s="36">
        <v>0</v>
      </c>
      <c r="N143" s="36">
        <v>0</v>
      </c>
      <c r="O143" s="29" t="s">
        <v>53</v>
      </c>
    </row>
    <row r="144" spans="1:15" ht="45" customHeight="1" thickBot="1" x14ac:dyDescent="0.3">
      <c r="A144" s="29">
        <v>124</v>
      </c>
      <c r="B144" s="29" t="s">
        <v>98</v>
      </c>
      <c r="C144" s="29" t="s">
        <v>99</v>
      </c>
      <c r="D144" s="29" t="s">
        <v>100</v>
      </c>
      <c r="E144" s="50" t="s">
        <v>637</v>
      </c>
      <c r="F144" s="55" t="s">
        <v>183</v>
      </c>
      <c r="G144" s="29" t="s">
        <v>638</v>
      </c>
      <c r="H144" s="52">
        <v>42983</v>
      </c>
      <c r="I144" s="52">
        <v>43403</v>
      </c>
      <c r="J144" s="88">
        <v>3068000</v>
      </c>
      <c r="K144" s="36">
        <v>0</v>
      </c>
      <c r="L144" s="36">
        <v>3068000</v>
      </c>
      <c r="M144" s="36">
        <v>10</v>
      </c>
      <c r="N144" s="36">
        <v>0</v>
      </c>
      <c r="O144" s="29" t="s">
        <v>25</v>
      </c>
    </row>
    <row r="145" spans="1:15" ht="45" customHeight="1" thickBot="1" x14ac:dyDescent="0.3">
      <c r="A145" s="33">
        <v>125</v>
      </c>
      <c r="B145" s="29" t="s">
        <v>98</v>
      </c>
      <c r="C145" s="29" t="s">
        <v>99</v>
      </c>
      <c r="D145" s="29" t="s">
        <v>100</v>
      </c>
      <c r="E145" s="50" t="s">
        <v>639</v>
      </c>
      <c r="F145" s="55" t="s">
        <v>183</v>
      </c>
      <c r="G145" s="29" t="s">
        <v>102</v>
      </c>
      <c r="H145" s="52">
        <v>42983</v>
      </c>
      <c r="I145" s="52">
        <v>43403</v>
      </c>
      <c r="J145" s="88">
        <v>3068000</v>
      </c>
      <c r="K145" s="43">
        <v>0</v>
      </c>
      <c r="L145" s="36">
        <v>3068000</v>
      </c>
      <c r="M145" s="36">
        <v>10</v>
      </c>
      <c r="N145" s="36">
        <v>0</v>
      </c>
      <c r="O145" s="53" t="s">
        <v>25</v>
      </c>
    </row>
    <row r="146" spans="1:15" ht="45" customHeight="1" thickBot="1" x14ac:dyDescent="0.3">
      <c r="A146" s="29">
        <v>126</v>
      </c>
      <c r="B146" s="29" t="s">
        <v>98</v>
      </c>
      <c r="C146" s="29" t="s">
        <v>99</v>
      </c>
      <c r="D146" s="29" t="s">
        <v>100</v>
      </c>
      <c r="E146" s="50" t="s">
        <v>640</v>
      </c>
      <c r="F146" s="55" t="s">
        <v>183</v>
      </c>
      <c r="G146" s="29" t="s">
        <v>102</v>
      </c>
      <c r="H146" s="52">
        <v>42983</v>
      </c>
      <c r="I146" s="52">
        <v>43403</v>
      </c>
      <c r="J146" s="88">
        <v>3068000</v>
      </c>
      <c r="K146" s="36">
        <v>0</v>
      </c>
      <c r="L146" s="36">
        <v>3068000</v>
      </c>
      <c r="M146" s="36">
        <v>0</v>
      </c>
      <c r="N146" s="36">
        <v>0</v>
      </c>
      <c r="O146" s="29" t="s">
        <v>53</v>
      </c>
    </row>
    <row r="147" spans="1:15" ht="45" customHeight="1" thickBot="1" x14ac:dyDescent="0.3">
      <c r="A147" s="33">
        <v>127</v>
      </c>
      <c r="B147" s="29" t="s">
        <v>98</v>
      </c>
      <c r="C147" s="29" t="s">
        <v>99</v>
      </c>
      <c r="D147" s="29" t="s">
        <v>100</v>
      </c>
      <c r="E147" s="50" t="s">
        <v>641</v>
      </c>
      <c r="F147" s="55" t="s">
        <v>183</v>
      </c>
      <c r="G147" s="29" t="s">
        <v>102</v>
      </c>
      <c r="H147" s="52">
        <v>42983</v>
      </c>
      <c r="I147" s="52">
        <v>43403</v>
      </c>
      <c r="J147" s="88">
        <v>3068000</v>
      </c>
      <c r="K147" s="43">
        <v>0</v>
      </c>
      <c r="L147" s="36">
        <v>3068000</v>
      </c>
      <c r="M147" s="36">
        <v>0</v>
      </c>
      <c r="N147" s="36">
        <v>0</v>
      </c>
      <c r="O147" s="53" t="s">
        <v>53</v>
      </c>
    </row>
    <row r="148" spans="1:15" ht="45" customHeight="1" thickBot="1" x14ac:dyDescent="0.3">
      <c r="A148" s="29">
        <v>128</v>
      </c>
      <c r="B148" s="29" t="s">
        <v>98</v>
      </c>
      <c r="C148" s="29" t="s">
        <v>99</v>
      </c>
      <c r="D148" s="29" t="s">
        <v>100</v>
      </c>
      <c r="E148" s="50" t="s">
        <v>642</v>
      </c>
      <c r="F148" s="55" t="s">
        <v>183</v>
      </c>
      <c r="G148" s="29" t="s">
        <v>107</v>
      </c>
      <c r="H148" s="52">
        <v>42983</v>
      </c>
      <c r="I148" s="52">
        <v>43403</v>
      </c>
      <c r="J148" s="88">
        <v>550000</v>
      </c>
      <c r="K148" s="36">
        <v>0</v>
      </c>
      <c r="L148" s="36">
        <v>550000</v>
      </c>
      <c r="M148" s="36">
        <v>0</v>
      </c>
      <c r="N148" s="36">
        <v>0</v>
      </c>
      <c r="O148" s="29" t="s">
        <v>53</v>
      </c>
    </row>
    <row r="149" spans="1:15" ht="45" customHeight="1" thickBot="1" x14ac:dyDescent="0.3">
      <c r="A149" s="33">
        <v>129</v>
      </c>
      <c r="B149" s="29" t="s">
        <v>98</v>
      </c>
      <c r="C149" s="29" t="s">
        <v>99</v>
      </c>
      <c r="D149" s="29" t="s">
        <v>100</v>
      </c>
      <c r="E149" s="50" t="s">
        <v>643</v>
      </c>
      <c r="F149" s="55" t="s">
        <v>88</v>
      </c>
      <c r="G149" s="29" t="s">
        <v>114</v>
      </c>
      <c r="H149" s="52">
        <v>42983</v>
      </c>
      <c r="I149" s="52">
        <v>43403</v>
      </c>
      <c r="J149" s="30">
        <v>2301000</v>
      </c>
      <c r="K149" s="43">
        <v>0</v>
      </c>
      <c r="L149" s="36">
        <v>2301000</v>
      </c>
      <c r="M149" s="36">
        <v>0</v>
      </c>
      <c r="N149" s="36">
        <v>0</v>
      </c>
      <c r="O149" s="29" t="s">
        <v>53</v>
      </c>
    </row>
    <row r="150" spans="1:15" ht="45" customHeight="1" thickBot="1" x14ac:dyDescent="0.3">
      <c r="A150" s="29">
        <v>130</v>
      </c>
      <c r="B150" s="29" t="s">
        <v>98</v>
      </c>
      <c r="C150" s="29" t="s">
        <v>99</v>
      </c>
      <c r="D150" s="29" t="s">
        <v>100</v>
      </c>
      <c r="E150" s="50" t="s">
        <v>644</v>
      </c>
      <c r="F150" s="55" t="s">
        <v>145</v>
      </c>
      <c r="G150" s="29" t="s">
        <v>629</v>
      </c>
      <c r="H150" s="52">
        <v>42983</v>
      </c>
      <c r="I150" s="52">
        <v>43403</v>
      </c>
      <c r="J150" s="88">
        <v>7741500</v>
      </c>
      <c r="K150" s="36">
        <v>0</v>
      </c>
      <c r="L150" s="36">
        <v>7741500</v>
      </c>
      <c r="M150" s="36">
        <v>0</v>
      </c>
      <c r="N150" s="36">
        <v>0</v>
      </c>
      <c r="O150" s="29" t="s">
        <v>53</v>
      </c>
    </row>
    <row r="151" spans="1:15" ht="45" customHeight="1" thickBot="1" x14ac:dyDescent="0.3">
      <c r="A151" s="33">
        <v>131</v>
      </c>
      <c r="B151" s="29" t="s">
        <v>98</v>
      </c>
      <c r="C151" s="29" t="s">
        <v>99</v>
      </c>
      <c r="D151" s="29" t="s">
        <v>100</v>
      </c>
      <c r="E151" s="50" t="s">
        <v>645</v>
      </c>
      <c r="F151" s="55" t="s">
        <v>145</v>
      </c>
      <c r="G151" s="29" t="s">
        <v>102</v>
      </c>
      <c r="H151" s="52">
        <v>42983</v>
      </c>
      <c r="I151" s="52">
        <v>43403</v>
      </c>
      <c r="J151" s="88">
        <v>3068000</v>
      </c>
      <c r="K151" s="43">
        <v>0</v>
      </c>
      <c r="L151" s="36">
        <v>3068000</v>
      </c>
      <c r="M151" s="36">
        <v>0</v>
      </c>
      <c r="N151" s="36">
        <v>0</v>
      </c>
      <c r="O151" s="53" t="s">
        <v>53</v>
      </c>
    </row>
    <row r="152" spans="1:15" ht="49.5" customHeight="1" thickBot="1" x14ac:dyDescent="0.3">
      <c r="A152" s="29">
        <v>132</v>
      </c>
      <c r="B152" s="29" t="s">
        <v>98</v>
      </c>
      <c r="C152" s="29" t="s">
        <v>99</v>
      </c>
      <c r="D152" s="29" t="s">
        <v>100</v>
      </c>
      <c r="E152" s="50" t="s">
        <v>646</v>
      </c>
      <c r="F152" s="55" t="s">
        <v>145</v>
      </c>
      <c r="G152" s="29" t="s">
        <v>102</v>
      </c>
      <c r="H152" s="52">
        <v>42983</v>
      </c>
      <c r="I152" s="52">
        <v>43403</v>
      </c>
      <c r="J152" s="88">
        <v>3068000</v>
      </c>
      <c r="K152" s="36">
        <v>0</v>
      </c>
      <c r="L152" s="36">
        <v>3068000</v>
      </c>
      <c r="M152" s="36">
        <v>0</v>
      </c>
      <c r="N152" s="36">
        <v>0</v>
      </c>
      <c r="O152" s="53" t="s">
        <v>53</v>
      </c>
    </row>
    <row r="153" spans="1:15" ht="45" customHeight="1" thickBot="1" x14ac:dyDescent="0.3">
      <c r="A153" s="33">
        <v>133</v>
      </c>
      <c r="B153" s="29" t="s">
        <v>98</v>
      </c>
      <c r="C153" s="29" t="s">
        <v>99</v>
      </c>
      <c r="D153" s="29" t="s">
        <v>100</v>
      </c>
      <c r="E153" s="50" t="s">
        <v>647</v>
      </c>
      <c r="F153" s="55" t="s">
        <v>145</v>
      </c>
      <c r="G153" s="29" t="s">
        <v>648</v>
      </c>
      <c r="H153" s="52">
        <v>42983</v>
      </c>
      <c r="I153" s="52">
        <v>43403</v>
      </c>
      <c r="J153" s="88">
        <v>2217800</v>
      </c>
      <c r="K153" s="43">
        <v>0</v>
      </c>
      <c r="L153" s="36">
        <v>2217800</v>
      </c>
      <c r="M153" s="36">
        <v>0</v>
      </c>
      <c r="N153" s="36">
        <v>0</v>
      </c>
      <c r="O153" s="53" t="s">
        <v>53</v>
      </c>
    </row>
    <row r="154" spans="1:15" ht="45" customHeight="1" thickBot="1" x14ac:dyDescent="0.3">
      <c r="A154" s="29">
        <v>134</v>
      </c>
      <c r="B154" s="29" t="s">
        <v>98</v>
      </c>
      <c r="C154" s="29" t="s">
        <v>99</v>
      </c>
      <c r="D154" s="29" t="s">
        <v>100</v>
      </c>
      <c r="E154" s="50" t="s">
        <v>649</v>
      </c>
      <c r="F154" s="55" t="s">
        <v>145</v>
      </c>
      <c r="G154" s="29" t="s">
        <v>650</v>
      </c>
      <c r="H154" s="52">
        <v>42983</v>
      </c>
      <c r="I154" s="52">
        <v>43403</v>
      </c>
      <c r="J154" s="88">
        <v>550000</v>
      </c>
      <c r="K154" s="36">
        <v>0</v>
      </c>
      <c r="L154" s="36">
        <v>550000</v>
      </c>
      <c r="M154" s="36">
        <v>0</v>
      </c>
      <c r="N154" s="36">
        <v>0</v>
      </c>
      <c r="O154" s="53" t="s">
        <v>53</v>
      </c>
    </row>
    <row r="155" spans="1:15" ht="45" customHeight="1" thickBot="1" x14ac:dyDescent="0.3">
      <c r="A155" s="33">
        <v>135</v>
      </c>
      <c r="B155" s="29" t="s">
        <v>98</v>
      </c>
      <c r="C155" s="29" t="s">
        <v>99</v>
      </c>
      <c r="D155" s="29" t="s">
        <v>100</v>
      </c>
      <c r="E155" s="50" t="s">
        <v>651</v>
      </c>
      <c r="F155" s="55" t="s">
        <v>145</v>
      </c>
      <c r="G155" s="29" t="s">
        <v>650</v>
      </c>
      <c r="H155" s="52">
        <v>42983</v>
      </c>
      <c r="I155" s="52">
        <v>43038</v>
      </c>
      <c r="J155" s="88">
        <v>550000</v>
      </c>
      <c r="K155" s="43">
        <v>0</v>
      </c>
      <c r="L155" s="36">
        <v>550000</v>
      </c>
      <c r="M155" s="36">
        <v>0</v>
      </c>
      <c r="N155" s="36">
        <v>0</v>
      </c>
      <c r="O155" s="53" t="s">
        <v>53</v>
      </c>
    </row>
    <row r="156" spans="1:15" ht="45" customHeight="1" thickBot="1" x14ac:dyDescent="0.3">
      <c r="A156" s="29">
        <v>136</v>
      </c>
      <c r="B156" s="29" t="s">
        <v>98</v>
      </c>
      <c r="C156" s="29" t="s">
        <v>99</v>
      </c>
      <c r="D156" s="29" t="s">
        <v>100</v>
      </c>
      <c r="E156" s="50" t="s">
        <v>652</v>
      </c>
      <c r="F156" s="55" t="s">
        <v>145</v>
      </c>
      <c r="G156" s="29" t="s">
        <v>650</v>
      </c>
      <c r="H156" s="52">
        <v>42983</v>
      </c>
      <c r="I156" s="52">
        <v>43038</v>
      </c>
      <c r="J156" s="88">
        <v>550000</v>
      </c>
      <c r="K156" s="36">
        <v>0</v>
      </c>
      <c r="L156" s="36">
        <v>550000</v>
      </c>
      <c r="M156" s="36">
        <v>0</v>
      </c>
      <c r="N156" s="36">
        <v>0</v>
      </c>
      <c r="O156" s="53" t="s">
        <v>53</v>
      </c>
    </row>
    <row r="157" spans="1:15" ht="45" customHeight="1" thickBot="1" x14ac:dyDescent="0.3">
      <c r="A157" s="33">
        <v>137</v>
      </c>
      <c r="B157" s="29" t="s">
        <v>98</v>
      </c>
      <c r="C157" s="29" t="s">
        <v>99</v>
      </c>
      <c r="D157" s="29" t="s">
        <v>100</v>
      </c>
      <c r="E157" s="50" t="s">
        <v>653</v>
      </c>
      <c r="F157" s="55" t="s">
        <v>654</v>
      </c>
      <c r="G157" s="29" t="s">
        <v>102</v>
      </c>
      <c r="H157" s="52">
        <v>42983</v>
      </c>
      <c r="I157" s="52">
        <v>43403</v>
      </c>
      <c r="J157" s="88">
        <v>3068000</v>
      </c>
      <c r="K157" s="43">
        <v>0</v>
      </c>
      <c r="L157" s="36">
        <v>3068000</v>
      </c>
      <c r="M157" s="36">
        <v>0</v>
      </c>
      <c r="N157" s="36">
        <v>0</v>
      </c>
      <c r="O157" s="53" t="s">
        <v>53</v>
      </c>
    </row>
    <row r="158" spans="1:15" ht="45" customHeight="1" thickBot="1" x14ac:dyDescent="0.3">
      <c r="A158" s="29">
        <v>138</v>
      </c>
      <c r="B158" s="29" t="s">
        <v>98</v>
      </c>
      <c r="C158" s="29" t="s">
        <v>99</v>
      </c>
      <c r="D158" s="29" t="s">
        <v>100</v>
      </c>
      <c r="E158" s="50" t="s">
        <v>655</v>
      </c>
      <c r="F158" s="55" t="s">
        <v>152</v>
      </c>
      <c r="G158" s="29" t="s">
        <v>114</v>
      </c>
      <c r="H158" s="52">
        <v>42983</v>
      </c>
      <c r="I158" s="52">
        <v>43403</v>
      </c>
      <c r="J158" s="88">
        <v>2301000</v>
      </c>
      <c r="K158" s="36">
        <v>0</v>
      </c>
      <c r="L158" s="36">
        <v>2301000</v>
      </c>
      <c r="M158" s="36">
        <v>0</v>
      </c>
      <c r="N158" s="36">
        <v>0</v>
      </c>
      <c r="O158" s="53" t="s">
        <v>53</v>
      </c>
    </row>
    <row r="159" spans="1:15" ht="45" customHeight="1" thickBot="1" x14ac:dyDescent="0.3">
      <c r="A159" s="106" t="s">
        <v>8</v>
      </c>
      <c r="B159" s="107"/>
      <c r="C159" s="107"/>
      <c r="D159" s="107"/>
      <c r="E159" s="107"/>
      <c r="F159" s="107"/>
      <c r="G159" s="107"/>
      <c r="H159" s="107"/>
      <c r="I159" s="108"/>
      <c r="J159" s="22">
        <f>SUM(J113:J158)</f>
        <v>190497339</v>
      </c>
      <c r="K159" s="23">
        <f>SUM(K113:K158)</f>
        <v>17896810.889999997</v>
      </c>
      <c r="L159" s="23">
        <f>SUM(L113:L158)</f>
        <v>115549073</v>
      </c>
      <c r="M159" s="44">
        <v>17</v>
      </c>
      <c r="N159" s="44">
        <v>9</v>
      </c>
      <c r="O159" s="28"/>
    </row>
    <row r="160" spans="1:15" ht="45" customHeight="1" thickBot="1" x14ac:dyDescent="0.35">
      <c r="A160" s="109" t="s">
        <v>159</v>
      </c>
      <c r="B160" s="109"/>
      <c r="C160" s="109"/>
      <c r="D160" s="109"/>
      <c r="E160" s="109"/>
      <c r="F160" s="109"/>
      <c r="G160" s="109"/>
      <c r="H160" s="109"/>
      <c r="I160" s="109"/>
      <c r="J160" s="109"/>
      <c r="K160" s="110"/>
      <c r="L160" s="110"/>
      <c r="M160" s="110"/>
      <c r="N160" s="110"/>
      <c r="O160" s="110"/>
    </row>
    <row r="161" spans="1:15" ht="45" customHeight="1" thickBot="1" x14ac:dyDescent="0.3">
      <c r="A161" s="33">
        <v>139</v>
      </c>
      <c r="B161" s="30" t="s">
        <v>160</v>
      </c>
      <c r="C161" s="30" t="s">
        <v>161</v>
      </c>
      <c r="D161" s="30" t="s">
        <v>162</v>
      </c>
      <c r="E161" s="34" t="s">
        <v>163</v>
      </c>
      <c r="F161" s="30" t="s">
        <v>76</v>
      </c>
      <c r="G161" s="30"/>
      <c r="H161" s="35">
        <v>41383</v>
      </c>
      <c r="I161" s="35">
        <v>42916</v>
      </c>
      <c r="J161" s="30">
        <v>81242000</v>
      </c>
      <c r="K161" s="43">
        <v>69324000</v>
      </c>
      <c r="L161" s="43">
        <v>25000000</v>
      </c>
      <c r="M161" s="30">
        <v>85</v>
      </c>
      <c r="N161" s="36">
        <v>82</v>
      </c>
      <c r="O161" s="29" t="s">
        <v>25</v>
      </c>
    </row>
    <row r="162" spans="1:15" ht="67.5" customHeight="1" thickBot="1" x14ac:dyDescent="0.3">
      <c r="A162" s="33">
        <v>140</v>
      </c>
      <c r="B162" s="29" t="s">
        <v>160</v>
      </c>
      <c r="C162" s="37" t="s">
        <v>161</v>
      </c>
      <c r="D162" s="37" t="s">
        <v>162</v>
      </c>
      <c r="E162" s="34" t="s">
        <v>164</v>
      </c>
      <c r="F162" s="29" t="s">
        <v>76</v>
      </c>
      <c r="G162" s="29"/>
      <c r="H162" s="35">
        <v>42240</v>
      </c>
      <c r="I162" s="35">
        <v>42904</v>
      </c>
      <c r="J162" s="88">
        <v>11656000</v>
      </c>
      <c r="K162" s="36" t="s">
        <v>165</v>
      </c>
      <c r="L162" s="36">
        <v>5000000</v>
      </c>
      <c r="M162" s="36">
        <v>30</v>
      </c>
      <c r="N162" s="36">
        <v>20</v>
      </c>
      <c r="O162" s="29" t="s">
        <v>25</v>
      </c>
    </row>
    <row r="163" spans="1:15" ht="45" customHeight="1" thickBot="1" x14ac:dyDescent="0.3">
      <c r="A163" s="33">
        <v>141</v>
      </c>
      <c r="B163" s="29" t="s">
        <v>160</v>
      </c>
      <c r="C163" s="37" t="s">
        <v>161</v>
      </c>
      <c r="D163" s="37" t="s">
        <v>162</v>
      </c>
      <c r="E163" s="34" t="s">
        <v>166</v>
      </c>
      <c r="F163" s="29" t="s">
        <v>152</v>
      </c>
      <c r="G163" s="29"/>
      <c r="H163" s="35">
        <v>42479</v>
      </c>
      <c r="I163" s="35">
        <v>42689</v>
      </c>
      <c r="J163" s="88">
        <v>670740</v>
      </c>
      <c r="K163" s="36">
        <v>724625</v>
      </c>
      <c r="L163" s="36">
        <v>0</v>
      </c>
      <c r="M163" s="36">
        <v>95</v>
      </c>
      <c r="N163" s="36">
        <v>95</v>
      </c>
      <c r="O163" s="29" t="s">
        <v>25</v>
      </c>
    </row>
    <row r="164" spans="1:15" ht="45" customHeight="1" thickBot="1" x14ac:dyDescent="0.3">
      <c r="A164" s="106" t="s">
        <v>8</v>
      </c>
      <c r="B164" s="107"/>
      <c r="C164" s="107"/>
      <c r="D164" s="107"/>
      <c r="E164" s="107"/>
      <c r="F164" s="107"/>
      <c r="G164" s="107"/>
      <c r="H164" s="107"/>
      <c r="I164" s="108"/>
      <c r="J164" s="22">
        <f>SUM(J161:J163)</f>
        <v>93568740</v>
      </c>
      <c r="K164" s="23">
        <f t="shared" ref="K164:L164" si="4">SUM(K161:K163)</f>
        <v>70048625</v>
      </c>
      <c r="L164" s="23">
        <f t="shared" si="4"/>
        <v>30000000</v>
      </c>
      <c r="M164" s="22">
        <f>AVERAGE(M161:M163)</f>
        <v>70</v>
      </c>
      <c r="N164" s="22">
        <f>AVERAGE(N161:N163)</f>
        <v>65.666666666666671</v>
      </c>
      <c r="O164" s="13"/>
    </row>
    <row r="165" spans="1:15" ht="45" customHeight="1" thickBot="1" x14ac:dyDescent="0.35">
      <c r="A165" s="109" t="s">
        <v>167</v>
      </c>
      <c r="B165" s="109"/>
      <c r="C165" s="109"/>
      <c r="D165" s="109"/>
      <c r="E165" s="109"/>
      <c r="F165" s="109"/>
      <c r="G165" s="109"/>
      <c r="H165" s="109"/>
      <c r="I165" s="109"/>
      <c r="J165" s="109"/>
      <c r="K165" s="110"/>
      <c r="L165" s="110"/>
      <c r="M165" s="110"/>
      <c r="N165" s="110"/>
      <c r="O165" s="110"/>
    </row>
    <row r="166" spans="1:15" s="8" customFormat="1" ht="45" customHeight="1" thickBot="1" x14ac:dyDescent="0.3">
      <c r="A166" s="33">
        <v>142</v>
      </c>
      <c r="B166" s="30" t="s">
        <v>168</v>
      </c>
      <c r="C166" s="30" t="s">
        <v>270</v>
      </c>
      <c r="D166" s="30" t="s">
        <v>169</v>
      </c>
      <c r="E166" s="34" t="s">
        <v>170</v>
      </c>
      <c r="F166" s="30" t="s">
        <v>76</v>
      </c>
      <c r="G166" s="30" t="s">
        <v>171</v>
      </c>
      <c r="H166" s="35">
        <v>41624</v>
      </c>
      <c r="I166" s="46">
        <v>42856</v>
      </c>
      <c r="J166" s="63">
        <v>13078000</v>
      </c>
      <c r="K166" s="65">
        <v>13078000</v>
      </c>
      <c r="L166" s="65">
        <v>3805000</v>
      </c>
      <c r="M166" s="63">
        <v>99</v>
      </c>
      <c r="N166" s="64">
        <v>100</v>
      </c>
      <c r="O166" s="35" t="s">
        <v>25</v>
      </c>
    </row>
    <row r="167" spans="1:15" s="8" customFormat="1" ht="51.75" customHeight="1" thickBot="1" x14ac:dyDescent="0.3">
      <c r="A167" s="33">
        <v>143</v>
      </c>
      <c r="B167" s="30" t="s">
        <v>168</v>
      </c>
      <c r="C167" s="37" t="s">
        <v>270</v>
      </c>
      <c r="D167" s="37" t="s">
        <v>169</v>
      </c>
      <c r="E167" s="34" t="s">
        <v>172</v>
      </c>
      <c r="F167" s="29" t="s">
        <v>76</v>
      </c>
      <c r="G167" s="29" t="s">
        <v>173</v>
      </c>
      <c r="H167" s="46">
        <v>41676</v>
      </c>
      <c r="I167" s="46"/>
      <c r="J167" s="90">
        <v>5500000</v>
      </c>
      <c r="K167" s="64">
        <v>3462000</v>
      </c>
      <c r="L167" s="64"/>
      <c r="M167" s="64">
        <v>80</v>
      </c>
      <c r="N167" s="36">
        <v>80</v>
      </c>
      <c r="O167" s="29" t="s">
        <v>25</v>
      </c>
    </row>
    <row r="168" spans="1:15" s="8" customFormat="1" ht="55.5" customHeight="1" thickBot="1" x14ac:dyDescent="0.3">
      <c r="A168" s="33">
        <v>144</v>
      </c>
      <c r="B168" s="30" t="s">
        <v>168</v>
      </c>
      <c r="C168" s="37" t="s">
        <v>270</v>
      </c>
      <c r="D168" s="37" t="s">
        <v>174</v>
      </c>
      <c r="E168" s="34" t="s">
        <v>175</v>
      </c>
      <c r="F168" s="29" t="s">
        <v>136</v>
      </c>
      <c r="G168" s="29" t="s">
        <v>176</v>
      </c>
      <c r="H168" s="46">
        <v>42475</v>
      </c>
      <c r="I168" s="46">
        <v>42856</v>
      </c>
      <c r="J168" s="90">
        <v>1180000</v>
      </c>
      <c r="K168" s="65">
        <v>555700</v>
      </c>
      <c r="L168" s="64">
        <v>552955</v>
      </c>
      <c r="M168" s="64">
        <v>95</v>
      </c>
      <c r="N168" s="64">
        <v>100</v>
      </c>
      <c r="O168" s="29" t="s">
        <v>25</v>
      </c>
    </row>
    <row r="169" spans="1:15" ht="45" customHeight="1" thickBot="1" x14ac:dyDescent="0.3">
      <c r="A169" s="33">
        <v>145</v>
      </c>
      <c r="B169" s="30" t="s">
        <v>168</v>
      </c>
      <c r="C169" s="37" t="s">
        <v>270</v>
      </c>
      <c r="D169" s="37" t="s">
        <v>169</v>
      </c>
      <c r="E169" s="34" t="s">
        <v>177</v>
      </c>
      <c r="F169" s="29" t="s">
        <v>88</v>
      </c>
      <c r="G169" s="29" t="s">
        <v>178</v>
      </c>
      <c r="H169" s="33"/>
      <c r="I169" s="46"/>
      <c r="J169" s="88">
        <v>3000000</v>
      </c>
      <c r="K169" s="36"/>
      <c r="L169" s="36"/>
      <c r="M169" s="36"/>
      <c r="N169" s="66"/>
      <c r="O169" s="29" t="s">
        <v>53</v>
      </c>
    </row>
    <row r="170" spans="1:15" ht="45" customHeight="1" thickBot="1" x14ac:dyDescent="0.3">
      <c r="A170" s="33">
        <v>146</v>
      </c>
      <c r="B170" s="30" t="s">
        <v>168</v>
      </c>
      <c r="C170" s="37" t="s">
        <v>270</v>
      </c>
      <c r="D170" s="37" t="s">
        <v>169</v>
      </c>
      <c r="E170" s="34" t="s">
        <v>179</v>
      </c>
      <c r="F170" s="29" t="s">
        <v>113</v>
      </c>
      <c r="G170" s="29" t="s">
        <v>178</v>
      </c>
      <c r="H170" s="33"/>
      <c r="I170" s="46"/>
      <c r="J170" s="88">
        <v>3000000</v>
      </c>
      <c r="K170" s="43"/>
      <c r="L170" s="36"/>
      <c r="M170" s="36"/>
      <c r="N170" s="36"/>
      <c r="O170" s="29" t="s">
        <v>53</v>
      </c>
    </row>
    <row r="171" spans="1:15" ht="45" customHeight="1" thickBot="1" x14ac:dyDescent="0.3">
      <c r="A171" s="106" t="s">
        <v>8</v>
      </c>
      <c r="B171" s="107"/>
      <c r="C171" s="107"/>
      <c r="D171" s="107"/>
      <c r="E171" s="107"/>
      <c r="F171" s="107"/>
      <c r="G171" s="107"/>
      <c r="H171" s="107"/>
      <c r="I171" s="108"/>
      <c r="J171" s="22">
        <f>SUM(J166:J170)</f>
        <v>25758000</v>
      </c>
      <c r="K171" s="23">
        <f>SUM(K166:K170)</f>
        <v>17095700</v>
      </c>
      <c r="L171" s="23">
        <f>SUM(L166:L170)</f>
        <v>4357955</v>
      </c>
      <c r="M171" s="22">
        <f>AVERAGE(M166:M170)</f>
        <v>91.333333333333329</v>
      </c>
      <c r="N171" s="23">
        <f>AVERAGE(N166:N170)</f>
        <v>93.333333333333329</v>
      </c>
      <c r="O171" s="13"/>
    </row>
    <row r="172" spans="1:15" ht="45" customHeight="1" thickBot="1" x14ac:dyDescent="0.35">
      <c r="A172" s="109" t="s">
        <v>180</v>
      </c>
      <c r="B172" s="109"/>
      <c r="C172" s="109"/>
      <c r="D172" s="109"/>
      <c r="E172" s="109"/>
      <c r="F172" s="109"/>
      <c r="G172" s="109"/>
      <c r="H172" s="109"/>
      <c r="I172" s="109"/>
      <c r="J172" s="109"/>
      <c r="K172" s="110"/>
      <c r="L172" s="110"/>
      <c r="M172" s="110"/>
      <c r="N172" s="110"/>
      <c r="O172" s="110"/>
    </row>
    <row r="173" spans="1:15" ht="45" customHeight="1" thickBot="1" x14ac:dyDescent="0.3">
      <c r="A173" s="30">
        <v>147</v>
      </c>
      <c r="B173" s="30" t="s">
        <v>181</v>
      </c>
      <c r="C173" s="30" t="s">
        <v>182</v>
      </c>
      <c r="D173" s="29" t="s">
        <v>162</v>
      </c>
      <c r="E173" s="30" t="s">
        <v>446</v>
      </c>
      <c r="F173" s="30" t="s">
        <v>443</v>
      </c>
      <c r="G173" s="35" t="s">
        <v>184</v>
      </c>
      <c r="H173" s="35">
        <v>42370</v>
      </c>
      <c r="I173" s="35">
        <v>43830</v>
      </c>
      <c r="J173" s="30">
        <v>6000000</v>
      </c>
      <c r="K173" s="43">
        <v>0</v>
      </c>
      <c r="L173" s="43">
        <v>600000</v>
      </c>
      <c r="M173" s="36">
        <v>0</v>
      </c>
      <c r="N173" s="29">
        <v>0</v>
      </c>
      <c r="O173" s="30" t="s">
        <v>78</v>
      </c>
    </row>
    <row r="174" spans="1:15" ht="45" customHeight="1" thickBot="1" x14ac:dyDescent="0.3">
      <c r="A174" s="30">
        <v>148</v>
      </c>
      <c r="B174" s="30" t="s">
        <v>181</v>
      </c>
      <c r="C174" s="30" t="s">
        <v>182</v>
      </c>
      <c r="D174" s="29" t="s">
        <v>162</v>
      </c>
      <c r="E174" s="30" t="s">
        <v>447</v>
      </c>
      <c r="F174" s="30" t="s">
        <v>443</v>
      </c>
      <c r="G174" s="35" t="s">
        <v>185</v>
      </c>
      <c r="H174" s="35">
        <v>42370</v>
      </c>
      <c r="I174" s="35">
        <v>43100</v>
      </c>
      <c r="J174" s="30">
        <v>70000</v>
      </c>
      <c r="K174" s="43">
        <v>0</v>
      </c>
      <c r="L174" s="43">
        <v>70000</v>
      </c>
      <c r="M174" s="36">
        <v>0</v>
      </c>
      <c r="N174" s="29">
        <v>0</v>
      </c>
      <c r="O174" s="30" t="s">
        <v>78</v>
      </c>
    </row>
    <row r="175" spans="1:15" ht="45" customHeight="1" thickBot="1" x14ac:dyDescent="0.3">
      <c r="A175" s="30">
        <v>149</v>
      </c>
      <c r="B175" s="30" t="s">
        <v>181</v>
      </c>
      <c r="C175" s="30" t="s">
        <v>182</v>
      </c>
      <c r="D175" s="29" t="s">
        <v>162</v>
      </c>
      <c r="E175" s="30" t="s">
        <v>448</v>
      </c>
      <c r="F175" s="30" t="s">
        <v>88</v>
      </c>
      <c r="G175" s="35" t="s">
        <v>184</v>
      </c>
      <c r="H175" s="35">
        <v>42370</v>
      </c>
      <c r="I175" s="35">
        <v>43830</v>
      </c>
      <c r="J175" s="30">
        <v>6000000</v>
      </c>
      <c r="K175" s="43">
        <v>0</v>
      </c>
      <c r="L175" s="43">
        <v>600000</v>
      </c>
      <c r="M175" s="36">
        <v>0</v>
      </c>
      <c r="N175" s="29">
        <v>0</v>
      </c>
      <c r="O175" s="30" t="s">
        <v>78</v>
      </c>
    </row>
    <row r="176" spans="1:15" ht="45" customHeight="1" thickBot="1" x14ac:dyDescent="0.3">
      <c r="A176" s="30">
        <v>150</v>
      </c>
      <c r="B176" s="30" t="s">
        <v>181</v>
      </c>
      <c r="C176" s="30" t="s">
        <v>182</v>
      </c>
      <c r="D176" s="29" t="s">
        <v>162</v>
      </c>
      <c r="E176" s="30" t="s">
        <v>449</v>
      </c>
      <c r="F176" s="30" t="s">
        <v>76</v>
      </c>
      <c r="G176" s="35" t="s">
        <v>185</v>
      </c>
      <c r="H176" s="35">
        <v>42009</v>
      </c>
      <c r="I176" s="35">
        <v>43100</v>
      </c>
      <c r="J176" s="30">
        <v>85000</v>
      </c>
      <c r="K176" s="43">
        <v>0</v>
      </c>
      <c r="L176" s="43">
        <v>74000</v>
      </c>
      <c r="M176" s="36">
        <v>0</v>
      </c>
      <c r="N176" s="29">
        <v>0</v>
      </c>
      <c r="O176" s="30" t="s">
        <v>453</v>
      </c>
    </row>
    <row r="177" spans="1:15" ht="45" customHeight="1" thickBot="1" x14ac:dyDescent="0.3">
      <c r="A177" s="30">
        <v>151</v>
      </c>
      <c r="B177" s="30" t="s">
        <v>181</v>
      </c>
      <c r="C177" s="30" t="s">
        <v>182</v>
      </c>
      <c r="D177" s="29" t="s">
        <v>162</v>
      </c>
      <c r="E177" s="30" t="s">
        <v>450</v>
      </c>
      <c r="F177" s="30" t="s">
        <v>88</v>
      </c>
      <c r="G177" s="35" t="s">
        <v>184</v>
      </c>
      <c r="H177" s="35">
        <v>42736</v>
      </c>
      <c r="I177" s="35">
        <v>43100</v>
      </c>
      <c r="J177" s="30">
        <v>90000</v>
      </c>
      <c r="K177" s="43">
        <v>0</v>
      </c>
      <c r="L177" s="43">
        <v>90000</v>
      </c>
      <c r="M177" s="36">
        <v>0</v>
      </c>
      <c r="N177" s="29">
        <v>0</v>
      </c>
      <c r="O177" s="30" t="s">
        <v>78</v>
      </c>
    </row>
    <row r="178" spans="1:15" ht="45" customHeight="1" thickBot="1" x14ac:dyDescent="0.3">
      <c r="A178" s="30">
        <v>152</v>
      </c>
      <c r="B178" s="30" t="s">
        <v>181</v>
      </c>
      <c r="C178" s="30" t="s">
        <v>182</v>
      </c>
      <c r="D178" s="29" t="s">
        <v>162</v>
      </c>
      <c r="E178" s="30" t="s">
        <v>451</v>
      </c>
      <c r="F178" s="30" t="s">
        <v>145</v>
      </c>
      <c r="G178" s="35" t="s">
        <v>184</v>
      </c>
      <c r="H178" s="35">
        <v>42736</v>
      </c>
      <c r="I178" s="35">
        <v>43465</v>
      </c>
      <c r="J178" s="30">
        <v>9000000</v>
      </c>
      <c r="K178" s="43">
        <v>0</v>
      </c>
      <c r="L178" s="43">
        <v>900000</v>
      </c>
      <c r="M178" s="36">
        <v>0</v>
      </c>
      <c r="N178" s="29">
        <v>0</v>
      </c>
      <c r="O178" s="30" t="s">
        <v>78</v>
      </c>
    </row>
    <row r="179" spans="1:15" ht="45" customHeight="1" thickBot="1" x14ac:dyDescent="0.3">
      <c r="A179" s="30">
        <v>153</v>
      </c>
      <c r="B179" s="30" t="s">
        <v>181</v>
      </c>
      <c r="C179" s="30" t="s">
        <v>182</v>
      </c>
      <c r="D179" s="29" t="s">
        <v>162</v>
      </c>
      <c r="E179" s="30" t="s">
        <v>452</v>
      </c>
      <c r="F179" s="30" t="s">
        <v>145</v>
      </c>
      <c r="G179" s="35" t="s">
        <v>185</v>
      </c>
      <c r="H179" s="35">
        <v>42736</v>
      </c>
      <c r="I179" s="35">
        <v>43100</v>
      </c>
      <c r="J179" s="30">
        <v>40000</v>
      </c>
      <c r="K179" s="43">
        <v>0</v>
      </c>
      <c r="L179" s="43">
        <v>40000</v>
      </c>
      <c r="M179" s="36">
        <v>0</v>
      </c>
      <c r="N179" s="29">
        <v>0</v>
      </c>
      <c r="O179" s="30" t="s">
        <v>78</v>
      </c>
    </row>
    <row r="180" spans="1:15" ht="45" customHeight="1" thickBot="1" x14ac:dyDescent="0.3">
      <c r="A180" s="106" t="s">
        <v>8</v>
      </c>
      <c r="B180" s="107"/>
      <c r="C180" s="107"/>
      <c r="D180" s="107"/>
      <c r="E180" s="107"/>
      <c r="F180" s="107"/>
      <c r="G180" s="107"/>
      <c r="H180" s="107"/>
      <c r="I180" s="108"/>
      <c r="J180" s="22">
        <f>SUM(J173:J179)</f>
        <v>21285000</v>
      </c>
      <c r="K180" s="23">
        <f>SUM(K173:K179)</f>
        <v>0</v>
      </c>
      <c r="L180" s="23">
        <f>SUM(L173:L179)</f>
        <v>2374000</v>
      </c>
      <c r="M180" s="44">
        <v>0</v>
      </c>
      <c r="N180" s="44">
        <v>0</v>
      </c>
      <c r="O180" s="13"/>
    </row>
    <row r="181" spans="1:15" ht="45" customHeight="1" thickBot="1" x14ac:dyDescent="0.35">
      <c r="A181" s="109" t="s">
        <v>186</v>
      </c>
      <c r="B181" s="109"/>
      <c r="C181" s="109"/>
      <c r="D181" s="109"/>
      <c r="E181" s="109"/>
      <c r="F181" s="109"/>
      <c r="G181" s="109"/>
      <c r="H181" s="109"/>
      <c r="I181" s="109"/>
      <c r="J181" s="109"/>
      <c r="K181" s="110"/>
      <c r="L181" s="110"/>
      <c r="M181" s="110"/>
      <c r="N181" s="110"/>
      <c r="O181" s="110"/>
    </row>
    <row r="182" spans="1:15" ht="53.25" customHeight="1" thickBot="1" x14ac:dyDescent="0.3">
      <c r="A182" s="33">
        <v>154</v>
      </c>
      <c r="B182" s="30" t="s">
        <v>187</v>
      </c>
      <c r="C182" s="30" t="s">
        <v>182</v>
      </c>
      <c r="D182" s="30" t="s">
        <v>162</v>
      </c>
      <c r="E182" s="34" t="s">
        <v>188</v>
      </c>
      <c r="F182" s="30" t="s">
        <v>54</v>
      </c>
      <c r="G182" s="30"/>
      <c r="H182" s="35">
        <v>42632</v>
      </c>
      <c r="I182" s="35" t="s">
        <v>189</v>
      </c>
      <c r="J182" s="30">
        <v>160480</v>
      </c>
      <c r="K182" s="43">
        <v>89885.18</v>
      </c>
      <c r="L182" s="43">
        <f>J182-K182</f>
        <v>70594.820000000007</v>
      </c>
      <c r="M182" s="30">
        <v>60</v>
      </c>
      <c r="N182" s="36">
        <v>56</v>
      </c>
      <c r="O182" s="29" t="s">
        <v>190</v>
      </c>
    </row>
    <row r="183" spans="1:15" ht="64.5" customHeight="1" thickBot="1" x14ac:dyDescent="0.3">
      <c r="A183" s="33">
        <v>155</v>
      </c>
      <c r="B183" s="29" t="s">
        <v>187</v>
      </c>
      <c r="C183" s="29" t="s">
        <v>182</v>
      </c>
      <c r="D183" s="37" t="s">
        <v>162</v>
      </c>
      <c r="E183" s="34" t="s">
        <v>191</v>
      </c>
      <c r="F183" s="29" t="s">
        <v>56</v>
      </c>
      <c r="G183" s="29"/>
      <c r="H183" s="46">
        <v>42892</v>
      </c>
      <c r="I183" s="46">
        <v>42896</v>
      </c>
      <c r="J183" s="88">
        <v>91920</v>
      </c>
      <c r="K183" s="36" t="s">
        <v>189</v>
      </c>
      <c r="L183" s="36" t="s">
        <v>189</v>
      </c>
      <c r="M183" s="36">
        <v>100</v>
      </c>
      <c r="N183" s="36">
        <v>100</v>
      </c>
      <c r="O183" s="29" t="s">
        <v>625</v>
      </c>
    </row>
    <row r="184" spans="1:15" ht="50.25" customHeight="1" thickBot="1" x14ac:dyDescent="0.3">
      <c r="A184" s="33">
        <v>156</v>
      </c>
      <c r="B184" s="30" t="s">
        <v>187</v>
      </c>
      <c r="C184" s="30" t="s">
        <v>182</v>
      </c>
      <c r="D184" s="37" t="s">
        <v>162</v>
      </c>
      <c r="E184" s="34" t="s">
        <v>624</v>
      </c>
      <c r="F184" s="29" t="s">
        <v>60</v>
      </c>
      <c r="G184" s="30"/>
      <c r="H184" s="46">
        <v>41954</v>
      </c>
      <c r="I184" s="46" t="s">
        <v>189</v>
      </c>
      <c r="J184" s="88">
        <v>1468460.7</v>
      </c>
      <c r="K184" s="43">
        <v>1407381.47</v>
      </c>
      <c r="L184" s="36">
        <f>J184-K184</f>
        <v>61079.229999999981</v>
      </c>
      <c r="M184" s="36">
        <v>96</v>
      </c>
      <c r="N184" s="36">
        <v>96</v>
      </c>
      <c r="O184" s="29" t="s">
        <v>190</v>
      </c>
    </row>
    <row r="185" spans="1:15" ht="50.25" customHeight="1" thickBot="1" x14ac:dyDescent="0.3">
      <c r="A185" s="33">
        <v>157</v>
      </c>
      <c r="B185" s="29" t="s">
        <v>187</v>
      </c>
      <c r="C185" s="29" t="s">
        <v>182</v>
      </c>
      <c r="D185" s="37" t="s">
        <v>162</v>
      </c>
      <c r="E185" s="34" t="s">
        <v>622</v>
      </c>
      <c r="F185" s="29" t="s">
        <v>55</v>
      </c>
      <c r="G185" s="29"/>
      <c r="H185" s="46">
        <v>42841</v>
      </c>
      <c r="I185" s="46">
        <v>42963</v>
      </c>
      <c r="J185" s="88" t="s">
        <v>623</v>
      </c>
      <c r="K185" s="36" t="s">
        <v>189</v>
      </c>
      <c r="L185" s="36" t="s">
        <v>189</v>
      </c>
      <c r="M185" s="36" t="s">
        <v>189</v>
      </c>
      <c r="N185" s="36" t="s">
        <v>189</v>
      </c>
      <c r="O185" s="29" t="s">
        <v>190</v>
      </c>
    </row>
    <row r="186" spans="1:15" ht="52.5" customHeight="1" thickBot="1" x14ac:dyDescent="0.3">
      <c r="A186" s="33">
        <v>158</v>
      </c>
      <c r="B186" s="29" t="s">
        <v>187</v>
      </c>
      <c r="C186" s="29" t="s">
        <v>194</v>
      </c>
      <c r="D186" s="37" t="s">
        <v>162</v>
      </c>
      <c r="E186" s="34" t="s">
        <v>192</v>
      </c>
      <c r="F186" s="29" t="s">
        <v>193</v>
      </c>
      <c r="G186" s="29"/>
      <c r="H186" s="46">
        <v>42461</v>
      </c>
      <c r="I186" s="46">
        <v>42735</v>
      </c>
      <c r="J186" s="88">
        <v>9493000</v>
      </c>
      <c r="K186" s="36">
        <v>5283400</v>
      </c>
      <c r="L186" s="36">
        <f>J186-K186</f>
        <v>4209600</v>
      </c>
      <c r="M186" s="36">
        <v>56</v>
      </c>
      <c r="N186" s="36">
        <v>56</v>
      </c>
      <c r="O186" s="29" t="s">
        <v>190</v>
      </c>
    </row>
    <row r="187" spans="1:15" ht="53.25" customHeight="1" thickBot="1" x14ac:dyDescent="0.3">
      <c r="A187" s="33">
        <v>159</v>
      </c>
      <c r="B187" s="30" t="s">
        <v>187</v>
      </c>
      <c r="C187" s="29" t="s">
        <v>182</v>
      </c>
      <c r="D187" s="37" t="s">
        <v>162</v>
      </c>
      <c r="E187" s="34" t="s">
        <v>195</v>
      </c>
      <c r="F187" s="29" t="s">
        <v>193</v>
      </c>
      <c r="G187" s="29"/>
      <c r="H187" s="46">
        <v>42461</v>
      </c>
      <c r="I187" s="46">
        <v>42735</v>
      </c>
      <c r="J187" s="88">
        <v>2230050</v>
      </c>
      <c r="K187" s="36">
        <v>2139440</v>
      </c>
      <c r="L187" s="36">
        <f>J187-K187</f>
        <v>90610</v>
      </c>
      <c r="M187" s="36">
        <v>96</v>
      </c>
      <c r="N187" s="36">
        <v>96</v>
      </c>
      <c r="O187" s="29" t="s">
        <v>190</v>
      </c>
    </row>
    <row r="188" spans="1:15" ht="45" customHeight="1" thickBot="1" x14ac:dyDescent="0.3">
      <c r="A188" s="115" t="s">
        <v>8</v>
      </c>
      <c r="B188" s="116"/>
      <c r="C188" s="116"/>
      <c r="D188" s="116"/>
      <c r="E188" s="116"/>
      <c r="F188" s="116"/>
      <c r="G188" s="116"/>
      <c r="H188" s="116"/>
      <c r="I188" s="117"/>
      <c r="J188" s="48">
        <f>SUM(J182:J187)</f>
        <v>13443910.699999999</v>
      </c>
      <c r="K188" s="99">
        <f>SUM(K182:K187)</f>
        <v>8920106.6500000004</v>
      </c>
      <c r="L188" s="99">
        <f>SUM(L182:L187)</f>
        <v>4431884.05</v>
      </c>
      <c r="M188" s="48">
        <f>AVERAGE(M182:M187)</f>
        <v>81.599999999999994</v>
      </c>
      <c r="N188" s="48">
        <f>AVERAGE(N182:N187)</f>
        <v>80.8</v>
      </c>
      <c r="O188" s="68"/>
    </row>
    <row r="189" spans="1:15" ht="45" customHeight="1" thickBot="1" x14ac:dyDescent="0.35">
      <c r="A189" s="113" t="s">
        <v>196</v>
      </c>
      <c r="B189" s="113"/>
      <c r="C189" s="113"/>
      <c r="D189" s="113"/>
      <c r="E189" s="113"/>
      <c r="F189" s="113"/>
      <c r="G189" s="113"/>
      <c r="H189" s="113"/>
      <c r="I189" s="113"/>
      <c r="J189" s="113"/>
      <c r="K189" s="114"/>
      <c r="L189" s="114"/>
      <c r="M189" s="114"/>
      <c r="N189" s="114"/>
      <c r="O189" s="114"/>
    </row>
    <row r="190" spans="1:15" ht="45" customHeight="1" thickBot="1" x14ac:dyDescent="0.3">
      <c r="A190" s="33">
        <v>160</v>
      </c>
      <c r="B190" s="30" t="s">
        <v>197</v>
      </c>
      <c r="C190" s="30" t="s">
        <v>11</v>
      </c>
      <c r="D190" s="30" t="s">
        <v>100</v>
      </c>
      <c r="E190" s="34" t="s">
        <v>204</v>
      </c>
      <c r="F190" s="30" t="s">
        <v>76</v>
      </c>
      <c r="G190" s="30"/>
      <c r="H190" s="35" t="s">
        <v>489</v>
      </c>
      <c r="I190" s="35" t="s">
        <v>490</v>
      </c>
      <c r="J190" s="30">
        <v>18000</v>
      </c>
      <c r="K190" s="43">
        <v>16751</v>
      </c>
      <c r="L190" s="43">
        <v>12112</v>
      </c>
      <c r="M190" s="30">
        <v>77</v>
      </c>
      <c r="N190" s="36">
        <v>77</v>
      </c>
      <c r="O190" s="29" t="s">
        <v>190</v>
      </c>
    </row>
    <row r="191" spans="1:15" ht="45" customHeight="1" thickBot="1" x14ac:dyDescent="0.3">
      <c r="A191" s="33">
        <v>161</v>
      </c>
      <c r="B191" s="29" t="s">
        <v>197</v>
      </c>
      <c r="C191" s="30" t="s">
        <v>11</v>
      </c>
      <c r="D191" s="37" t="s">
        <v>100</v>
      </c>
      <c r="E191" s="34" t="s">
        <v>208</v>
      </c>
      <c r="F191" s="29" t="s">
        <v>76</v>
      </c>
      <c r="G191" s="29"/>
      <c r="H191" s="35" t="s">
        <v>489</v>
      </c>
      <c r="I191" s="35" t="s">
        <v>490</v>
      </c>
      <c r="J191" s="88">
        <v>5900</v>
      </c>
      <c r="K191" s="36">
        <v>11453</v>
      </c>
      <c r="L191" s="36">
        <v>4189</v>
      </c>
      <c r="M191" s="30">
        <v>83</v>
      </c>
      <c r="N191" s="36">
        <v>83</v>
      </c>
      <c r="O191" s="29" t="s">
        <v>190</v>
      </c>
    </row>
    <row r="192" spans="1:15" ht="45" customHeight="1" thickBot="1" x14ac:dyDescent="0.3">
      <c r="A192" s="33">
        <v>162</v>
      </c>
      <c r="B192" s="30" t="s">
        <v>197</v>
      </c>
      <c r="C192" s="30" t="s">
        <v>11</v>
      </c>
      <c r="D192" s="30" t="s">
        <v>100</v>
      </c>
      <c r="E192" s="34" t="s">
        <v>200</v>
      </c>
      <c r="F192" s="30" t="s">
        <v>76</v>
      </c>
      <c r="G192" s="30"/>
      <c r="H192" s="35" t="s">
        <v>489</v>
      </c>
      <c r="I192" s="35">
        <v>43465</v>
      </c>
      <c r="J192" s="30">
        <v>40000</v>
      </c>
      <c r="K192" s="43">
        <v>62451</v>
      </c>
      <c r="L192" s="43">
        <v>11850</v>
      </c>
      <c r="M192" s="30">
        <v>82</v>
      </c>
      <c r="N192" s="36">
        <v>82</v>
      </c>
      <c r="O192" s="29" t="s">
        <v>190</v>
      </c>
    </row>
    <row r="193" spans="1:15" ht="45" customHeight="1" thickBot="1" x14ac:dyDescent="0.3">
      <c r="A193" s="33">
        <v>163</v>
      </c>
      <c r="B193" s="29" t="s">
        <v>197</v>
      </c>
      <c r="C193" s="30" t="s">
        <v>11</v>
      </c>
      <c r="D193" s="37" t="s">
        <v>100</v>
      </c>
      <c r="E193" s="34" t="s">
        <v>479</v>
      </c>
      <c r="F193" s="29" t="s">
        <v>76</v>
      </c>
      <c r="G193" s="29"/>
      <c r="H193" s="35" t="s">
        <v>489</v>
      </c>
      <c r="I193" s="35" t="s">
        <v>490</v>
      </c>
      <c r="J193" s="88">
        <v>36000</v>
      </c>
      <c r="K193" s="36">
        <v>3171</v>
      </c>
      <c r="L193" s="36">
        <v>32500</v>
      </c>
      <c r="M193" s="30">
        <v>16</v>
      </c>
      <c r="N193" s="36">
        <v>16</v>
      </c>
      <c r="O193" s="29" t="s">
        <v>190</v>
      </c>
    </row>
    <row r="194" spans="1:15" ht="45" customHeight="1" thickBot="1" x14ac:dyDescent="0.3">
      <c r="A194" s="33">
        <v>164</v>
      </c>
      <c r="B194" s="30" t="s">
        <v>197</v>
      </c>
      <c r="C194" s="30" t="s">
        <v>11</v>
      </c>
      <c r="D194" s="30" t="s">
        <v>100</v>
      </c>
      <c r="E194" s="34" t="s">
        <v>206</v>
      </c>
      <c r="F194" s="30" t="s">
        <v>76</v>
      </c>
      <c r="G194" s="30"/>
      <c r="H194" s="35" t="s">
        <v>489</v>
      </c>
      <c r="I194" s="35" t="s">
        <v>490</v>
      </c>
      <c r="J194" s="30">
        <v>3000</v>
      </c>
      <c r="K194" s="43">
        <v>1807614</v>
      </c>
      <c r="L194" s="43">
        <v>2750</v>
      </c>
      <c r="M194" s="30">
        <v>28</v>
      </c>
      <c r="N194" s="36">
        <v>28</v>
      </c>
      <c r="O194" s="29" t="s">
        <v>190</v>
      </c>
    </row>
    <row r="195" spans="1:15" ht="45" customHeight="1" thickBot="1" x14ac:dyDescent="0.3">
      <c r="A195" s="33">
        <v>165</v>
      </c>
      <c r="B195" s="29" t="s">
        <v>197</v>
      </c>
      <c r="C195" s="30" t="s">
        <v>11</v>
      </c>
      <c r="D195" s="37" t="s">
        <v>100</v>
      </c>
      <c r="E195" s="34" t="s">
        <v>207</v>
      </c>
      <c r="F195" s="29" t="s">
        <v>76</v>
      </c>
      <c r="G195" s="29"/>
      <c r="H195" s="35" t="s">
        <v>489</v>
      </c>
      <c r="I195" s="35">
        <v>43830</v>
      </c>
      <c r="J195" s="88">
        <v>4500</v>
      </c>
      <c r="K195" s="36">
        <v>45992</v>
      </c>
      <c r="L195" s="36">
        <v>2586</v>
      </c>
      <c r="M195" s="30">
        <v>90</v>
      </c>
      <c r="N195" s="36">
        <v>90</v>
      </c>
      <c r="O195" s="29" t="s">
        <v>190</v>
      </c>
    </row>
    <row r="196" spans="1:15" ht="45" customHeight="1" thickBot="1" x14ac:dyDescent="0.3">
      <c r="A196" s="33">
        <v>166</v>
      </c>
      <c r="B196" s="30" t="s">
        <v>197</v>
      </c>
      <c r="C196" s="30" t="s">
        <v>11</v>
      </c>
      <c r="D196" s="30" t="s">
        <v>100</v>
      </c>
      <c r="E196" s="34" t="s">
        <v>480</v>
      </c>
      <c r="F196" s="30" t="s">
        <v>76</v>
      </c>
      <c r="G196" s="30"/>
      <c r="H196" s="35" t="s">
        <v>489</v>
      </c>
      <c r="I196" s="35">
        <v>43829</v>
      </c>
      <c r="J196" s="30">
        <v>4829</v>
      </c>
      <c r="K196" s="43">
        <v>1829</v>
      </c>
      <c r="L196" s="43">
        <v>3000</v>
      </c>
      <c r="M196" s="30">
        <v>37</v>
      </c>
      <c r="N196" s="36">
        <v>37</v>
      </c>
      <c r="O196" s="29" t="s">
        <v>190</v>
      </c>
    </row>
    <row r="197" spans="1:15" ht="45" customHeight="1" thickBot="1" x14ac:dyDescent="0.3">
      <c r="A197" s="33">
        <v>167</v>
      </c>
      <c r="B197" s="29" t="s">
        <v>197</v>
      </c>
      <c r="C197" s="30" t="s">
        <v>11</v>
      </c>
      <c r="D197" s="37" t="s">
        <v>100</v>
      </c>
      <c r="E197" s="34" t="s">
        <v>481</v>
      </c>
      <c r="F197" s="29" t="s">
        <v>76</v>
      </c>
      <c r="G197" s="29"/>
      <c r="H197" s="35" t="s">
        <v>492</v>
      </c>
      <c r="I197" s="35" t="s">
        <v>491</v>
      </c>
      <c r="J197" s="88">
        <v>1182</v>
      </c>
      <c r="K197" s="36">
        <v>1182</v>
      </c>
      <c r="L197" s="36">
        <v>0</v>
      </c>
      <c r="M197" s="30">
        <v>0</v>
      </c>
      <c r="N197" s="36">
        <v>0</v>
      </c>
      <c r="O197" s="29" t="s">
        <v>78</v>
      </c>
    </row>
    <row r="198" spans="1:15" ht="45" customHeight="1" thickBot="1" x14ac:dyDescent="0.3">
      <c r="A198" s="33">
        <v>168</v>
      </c>
      <c r="B198" s="30" t="s">
        <v>197</v>
      </c>
      <c r="C198" s="30" t="s">
        <v>11</v>
      </c>
      <c r="D198" s="30" t="s">
        <v>100</v>
      </c>
      <c r="E198" s="34" t="s">
        <v>209</v>
      </c>
      <c r="F198" s="30" t="s">
        <v>76</v>
      </c>
      <c r="G198" s="30"/>
      <c r="H198" s="35" t="s">
        <v>489</v>
      </c>
      <c r="I198" s="35" t="s">
        <v>490</v>
      </c>
      <c r="J198" s="30">
        <v>1092000</v>
      </c>
      <c r="K198" s="43">
        <v>3777843</v>
      </c>
      <c r="L198" s="43">
        <v>251803</v>
      </c>
      <c r="M198" s="30">
        <v>77</v>
      </c>
      <c r="N198" s="36">
        <v>77</v>
      </c>
      <c r="O198" s="29" t="s">
        <v>190</v>
      </c>
    </row>
    <row r="199" spans="1:15" ht="45" customHeight="1" thickBot="1" x14ac:dyDescent="0.3">
      <c r="A199" s="33">
        <v>169</v>
      </c>
      <c r="B199" s="29" t="s">
        <v>197</v>
      </c>
      <c r="C199" s="30" t="s">
        <v>11</v>
      </c>
      <c r="D199" s="37" t="s">
        <v>100</v>
      </c>
      <c r="E199" s="34" t="s">
        <v>203</v>
      </c>
      <c r="F199" s="29" t="s">
        <v>76</v>
      </c>
      <c r="G199" s="29"/>
      <c r="H199" s="35" t="s">
        <v>489</v>
      </c>
      <c r="I199" s="35" t="s">
        <v>490</v>
      </c>
      <c r="J199" s="88">
        <v>24000</v>
      </c>
      <c r="K199" s="36">
        <v>166255</v>
      </c>
      <c r="L199" s="36">
        <v>13996</v>
      </c>
      <c r="M199" s="30">
        <v>10</v>
      </c>
      <c r="N199" s="36">
        <v>10</v>
      </c>
      <c r="O199" s="29" t="s">
        <v>190</v>
      </c>
    </row>
    <row r="200" spans="1:15" ht="45" customHeight="1" thickBot="1" x14ac:dyDescent="0.3">
      <c r="A200" s="33">
        <v>170</v>
      </c>
      <c r="B200" s="30" t="s">
        <v>197</v>
      </c>
      <c r="C200" s="30" t="s">
        <v>11</v>
      </c>
      <c r="D200" s="30" t="s">
        <v>100</v>
      </c>
      <c r="E200" s="34" t="s">
        <v>482</v>
      </c>
      <c r="F200" s="30" t="s">
        <v>76</v>
      </c>
      <c r="G200" s="30"/>
      <c r="H200" s="35" t="s">
        <v>489</v>
      </c>
      <c r="I200" s="35" t="s">
        <v>491</v>
      </c>
      <c r="J200" s="30">
        <v>4956</v>
      </c>
      <c r="K200" s="43">
        <v>4956</v>
      </c>
      <c r="L200" s="43">
        <v>0</v>
      </c>
      <c r="M200" s="30">
        <v>0</v>
      </c>
      <c r="N200" s="36">
        <v>0</v>
      </c>
      <c r="O200" s="29" t="s">
        <v>78</v>
      </c>
    </row>
    <row r="201" spans="1:15" ht="45" customHeight="1" thickBot="1" x14ac:dyDescent="0.3">
      <c r="A201" s="33">
        <v>171</v>
      </c>
      <c r="B201" s="29" t="s">
        <v>197</v>
      </c>
      <c r="C201" s="30" t="s">
        <v>11</v>
      </c>
      <c r="D201" s="37" t="s">
        <v>100</v>
      </c>
      <c r="E201" s="34" t="s">
        <v>199</v>
      </c>
      <c r="F201" s="29" t="s">
        <v>76</v>
      </c>
      <c r="G201" s="29"/>
      <c r="H201" s="35" t="s">
        <v>489</v>
      </c>
      <c r="I201" s="35" t="s">
        <v>490</v>
      </c>
      <c r="J201" s="88">
        <v>342000</v>
      </c>
      <c r="K201" s="36">
        <v>625039</v>
      </c>
      <c r="L201" s="36">
        <v>220000</v>
      </c>
      <c r="M201" s="30">
        <v>36</v>
      </c>
      <c r="N201" s="36">
        <v>36</v>
      </c>
      <c r="O201" s="29" t="s">
        <v>190</v>
      </c>
    </row>
    <row r="202" spans="1:15" ht="45" customHeight="1" thickBot="1" x14ac:dyDescent="0.3">
      <c r="A202" s="33">
        <v>172</v>
      </c>
      <c r="B202" s="30" t="s">
        <v>197</v>
      </c>
      <c r="C202" s="30" t="s">
        <v>11</v>
      </c>
      <c r="D202" s="30" t="s">
        <v>100</v>
      </c>
      <c r="E202" s="34" t="s">
        <v>202</v>
      </c>
      <c r="F202" s="30" t="s">
        <v>76</v>
      </c>
      <c r="G202" s="30"/>
      <c r="H202" s="35" t="s">
        <v>489</v>
      </c>
      <c r="I202" s="35" t="s">
        <v>490</v>
      </c>
      <c r="J202" s="30">
        <v>258208</v>
      </c>
      <c r="K202" s="43">
        <v>818135</v>
      </c>
      <c r="L202" s="43">
        <v>91792</v>
      </c>
      <c r="M202" s="30">
        <v>88</v>
      </c>
      <c r="N202" s="36">
        <v>88</v>
      </c>
      <c r="O202" s="29" t="s">
        <v>190</v>
      </c>
    </row>
    <row r="203" spans="1:15" ht="45" customHeight="1" thickBot="1" x14ac:dyDescent="0.3">
      <c r="A203" s="33">
        <v>173</v>
      </c>
      <c r="B203" s="29" t="s">
        <v>197</v>
      </c>
      <c r="C203" s="30" t="s">
        <v>11</v>
      </c>
      <c r="D203" s="37" t="s">
        <v>100</v>
      </c>
      <c r="E203" s="34" t="s">
        <v>210</v>
      </c>
      <c r="F203" s="29" t="s">
        <v>76</v>
      </c>
      <c r="G203" s="29"/>
      <c r="H203" s="35" t="s">
        <v>489</v>
      </c>
      <c r="I203" s="35" t="s">
        <v>493</v>
      </c>
      <c r="J203" s="88">
        <v>30000</v>
      </c>
      <c r="K203" s="36">
        <v>56654</v>
      </c>
      <c r="L203" s="36">
        <v>19143</v>
      </c>
      <c r="M203" s="30">
        <v>46</v>
      </c>
      <c r="N203" s="36">
        <v>46</v>
      </c>
      <c r="O203" s="29" t="s">
        <v>190</v>
      </c>
    </row>
    <row r="204" spans="1:15" ht="45" customHeight="1" thickBot="1" x14ac:dyDescent="0.3">
      <c r="A204" s="33">
        <v>174</v>
      </c>
      <c r="B204" s="30" t="s">
        <v>197</v>
      </c>
      <c r="C204" s="30" t="s">
        <v>11</v>
      </c>
      <c r="D204" s="30" t="s">
        <v>100</v>
      </c>
      <c r="E204" s="34" t="s">
        <v>483</v>
      </c>
      <c r="F204" s="30" t="s">
        <v>76</v>
      </c>
      <c r="G204" s="30"/>
      <c r="H204" s="35" t="s">
        <v>494</v>
      </c>
      <c r="I204" s="35">
        <v>43465</v>
      </c>
      <c r="J204" s="30">
        <v>32000</v>
      </c>
      <c r="K204" s="43">
        <v>14063</v>
      </c>
      <c r="L204" s="43">
        <v>17500</v>
      </c>
      <c r="M204" s="30">
        <v>97</v>
      </c>
      <c r="N204" s="36">
        <v>97</v>
      </c>
      <c r="O204" s="29" t="s">
        <v>190</v>
      </c>
    </row>
    <row r="205" spans="1:15" ht="45" customHeight="1" thickBot="1" x14ac:dyDescent="0.3">
      <c r="A205" s="33">
        <v>175</v>
      </c>
      <c r="B205" s="29" t="s">
        <v>197</v>
      </c>
      <c r="C205" s="30" t="s">
        <v>11</v>
      </c>
      <c r="D205" s="37" t="s">
        <v>100</v>
      </c>
      <c r="E205" s="34" t="s">
        <v>198</v>
      </c>
      <c r="F205" s="29" t="s">
        <v>76</v>
      </c>
      <c r="G205" s="29"/>
      <c r="H205" s="35" t="s">
        <v>489</v>
      </c>
      <c r="I205" s="35" t="s">
        <v>490</v>
      </c>
      <c r="J205" s="88">
        <v>150000</v>
      </c>
      <c r="K205" s="36">
        <v>349665</v>
      </c>
      <c r="L205" s="36">
        <v>25021</v>
      </c>
      <c r="M205" s="30">
        <v>86</v>
      </c>
      <c r="N205" s="36">
        <v>86</v>
      </c>
      <c r="O205" s="29" t="s">
        <v>190</v>
      </c>
    </row>
    <row r="206" spans="1:15" ht="45" customHeight="1" thickBot="1" x14ac:dyDescent="0.3">
      <c r="A206" s="33">
        <v>176</v>
      </c>
      <c r="B206" s="30" t="s">
        <v>197</v>
      </c>
      <c r="C206" s="30" t="s">
        <v>11</v>
      </c>
      <c r="D206" s="30" t="s">
        <v>100</v>
      </c>
      <c r="E206" s="34" t="s">
        <v>211</v>
      </c>
      <c r="F206" s="30" t="s">
        <v>76</v>
      </c>
      <c r="G206" s="30"/>
      <c r="H206" s="35" t="s">
        <v>489</v>
      </c>
      <c r="I206" s="35" t="s">
        <v>490</v>
      </c>
      <c r="J206" s="30">
        <v>10000</v>
      </c>
      <c r="K206" s="43">
        <v>2165</v>
      </c>
      <c r="L206" s="43">
        <v>7107</v>
      </c>
      <c r="M206" s="30">
        <v>62</v>
      </c>
      <c r="N206" s="36">
        <v>62</v>
      </c>
      <c r="O206" s="29" t="s">
        <v>190</v>
      </c>
    </row>
    <row r="207" spans="1:15" ht="45" customHeight="1" thickBot="1" x14ac:dyDescent="0.3">
      <c r="A207" s="33">
        <v>177</v>
      </c>
      <c r="B207" s="29" t="s">
        <v>197</v>
      </c>
      <c r="C207" s="30" t="s">
        <v>11</v>
      </c>
      <c r="D207" s="37" t="s">
        <v>100</v>
      </c>
      <c r="E207" s="34" t="s">
        <v>484</v>
      </c>
      <c r="F207" s="29" t="s">
        <v>76</v>
      </c>
      <c r="G207" s="29"/>
      <c r="H207" s="35" t="s">
        <v>489</v>
      </c>
      <c r="I207" s="35" t="s">
        <v>490</v>
      </c>
      <c r="J207" s="88">
        <v>132894</v>
      </c>
      <c r="K207" s="36">
        <v>412804</v>
      </c>
      <c r="L207" s="36">
        <v>77735</v>
      </c>
      <c r="M207" s="30">
        <v>45</v>
      </c>
      <c r="N207" s="36">
        <v>45</v>
      </c>
      <c r="O207" s="29" t="s">
        <v>190</v>
      </c>
    </row>
    <row r="208" spans="1:15" ht="45" customHeight="1" thickBot="1" x14ac:dyDescent="0.3">
      <c r="A208" s="33">
        <v>178</v>
      </c>
      <c r="B208" s="30" t="s">
        <v>197</v>
      </c>
      <c r="C208" s="30" t="s">
        <v>11</v>
      </c>
      <c r="D208" s="30" t="s">
        <v>100</v>
      </c>
      <c r="E208" s="34" t="s">
        <v>485</v>
      </c>
      <c r="F208" s="30" t="s">
        <v>76</v>
      </c>
      <c r="G208" s="30"/>
      <c r="H208" s="35" t="s">
        <v>489</v>
      </c>
      <c r="I208" s="35">
        <v>43829</v>
      </c>
      <c r="J208" s="30">
        <v>4000</v>
      </c>
      <c r="K208" s="43">
        <v>1065</v>
      </c>
      <c r="L208" s="43">
        <v>2833</v>
      </c>
      <c r="M208" s="30">
        <v>70</v>
      </c>
      <c r="N208" s="36">
        <v>70</v>
      </c>
      <c r="O208" s="29" t="s">
        <v>190</v>
      </c>
    </row>
    <row r="209" spans="1:15" ht="45" customHeight="1" thickBot="1" x14ac:dyDescent="0.3">
      <c r="A209" s="33">
        <v>179</v>
      </c>
      <c r="B209" s="29" t="s">
        <v>197</v>
      </c>
      <c r="C209" s="30" t="s">
        <v>11</v>
      </c>
      <c r="D209" s="37" t="s">
        <v>100</v>
      </c>
      <c r="E209" s="34" t="s">
        <v>486</v>
      </c>
      <c r="F209" s="29" t="s">
        <v>76</v>
      </c>
      <c r="G209" s="29"/>
      <c r="H209" s="35" t="s">
        <v>495</v>
      </c>
      <c r="I209" s="35">
        <v>43830</v>
      </c>
      <c r="J209" s="88">
        <v>2492</v>
      </c>
      <c r="K209" s="36">
        <v>4310</v>
      </c>
      <c r="L209" s="36">
        <v>0</v>
      </c>
      <c r="M209" s="30">
        <v>0</v>
      </c>
      <c r="N209" s="36">
        <v>0</v>
      </c>
      <c r="O209" s="29" t="s">
        <v>78</v>
      </c>
    </row>
    <row r="210" spans="1:15" ht="45" customHeight="1" thickBot="1" x14ac:dyDescent="0.3">
      <c r="A210" s="33">
        <v>180</v>
      </c>
      <c r="B210" s="30" t="s">
        <v>197</v>
      </c>
      <c r="C210" s="30" t="s">
        <v>11</v>
      </c>
      <c r="D210" s="30" t="s">
        <v>100</v>
      </c>
      <c r="E210" s="34" t="s">
        <v>487</v>
      </c>
      <c r="F210" s="30" t="s">
        <v>76</v>
      </c>
      <c r="G210" s="30"/>
      <c r="H210" s="35" t="s">
        <v>492</v>
      </c>
      <c r="I210" s="35">
        <v>43829</v>
      </c>
      <c r="J210" s="30">
        <v>570000</v>
      </c>
      <c r="K210" s="43">
        <v>531385</v>
      </c>
      <c r="L210" s="43">
        <v>34065</v>
      </c>
      <c r="M210" s="30">
        <v>99</v>
      </c>
      <c r="N210" s="36">
        <v>99</v>
      </c>
      <c r="O210" s="29" t="s">
        <v>190</v>
      </c>
    </row>
    <row r="211" spans="1:15" ht="45" customHeight="1" thickBot="1" x14ac:dyDescent="0.3">
      <c r="A211" s="33">
        <v>181</v>
      </c>
      <c r="B211" s="29" t="s">
        <v>197</v>
      </c>
      <c r="C211" s="30" t="s">
        <v>11</v>
      </c>
      <c r="D211" s="37" t="s">
        <v>100</v>
      </c>
      <c r="E211" s="34" t="s">
        <v>488</v>
      </c>
      <c r="F211" s="29" t="s">
        <v>76</v>
      </c>
      <c r="G211" s="29"/>
      <c r="H211" s="35" t="s">
        <v>495</v>
      </c>
      <c r="I211" s="35">
        <v>43465</v>
      </c>
      <c r="J211" s="88">
        <v>4000</v>
      </c>
      <c r="K211" s="36">
        <v>1284</v>
      </c>
      <c r="L211" s="36">
        <v>2666</v>
      </c>
      <c r="M211" s="30">
        <v>98</v>
      </c>
      <c r="N211" s="36">
        <v>98</v>
      </c>
      <c r="O211" s="29" t="s">
        <v>190</v>
      </c>
    </row>
    <row r="212" spans="1:15" ht="45" customHeight="1" thickBot="1" x14ac:dyDescent="0.3">
      <c r="A212" s="33">
        <v>182</v>
      </c>
      <c r="B212" s="30" t="s">
        <v>197</v>
      </c>
      <c r="C212" s="30" t="s">
        <v>11</v>
      </c>
      <c r="D212" s="30" t="s">
        <v>100</v>
      </c>
      <c r="E212" s="34" t="s">
        <v>205</v>
      </c>
      <c r="F212" s="30" t="s">
        <v>76</v>
      </c>
      <c r="G212" s="30"/>
      <c r="H212" s="35" t="s">
        <v>489</v>
      </c>
      <c r="I212" s="35" t="s">
        <v>490</v>
      </c>
      <c r="J212" s="30">
        <v>30000</v>
      </c>
      <c r="K212" s="43">
        <v>29633</v>
      </c>
      <c r="L212" s="43">
        <v>19423</v>
      </c>
      <c r="M212" s="30">
        <v>63</v>
      </c>
      <c r="N212" s="36">
        <v>63</v>
      </c>
      <c r="O212" s="29" t="s">
        <v>190</v>
      </c>
    </row>
    <row r="213" spans="1:15" ht="45" customHeight="1" thickBot="1" x14ac:dyDescent="0.3">
      <c r="A213" s="33">
        <v>183</v>
      </c>
      <c r="B213" s="30" t="s">
        <v>197</v>
      </c>
      <c r="C213" s="30" t="s">
        <v>11</v>
      </c>
      <c r="D213" s="30" t="s">
        <v>100</v>
      </c>
      <c r="E213" s="34" t="s">
        <v>201</v>
      </c>
      <c r="F213" s="29" t="s">
        <v>76</v>
      </c>
      <c r="G213" s="29"/>
      <c r="H213" s="35" t="s">
        <v>489</v>
      </c>
      <c r="I213" s="35" t="s">
        <v>490</v>
      </c>
      <c r="J213" s="88">
        <v>77500</v>
      </c>
      <c r="K213" s="36">
        <v>762022</v>
      </c>
      <c r="L213" s="36">
        <v>31111</v>
      </c>
      <c r="M213" s="30">
        <v>82</v>
      </c>
      <c r="N213" s="36">
        <v>82</v>
      </c>
      <c r="O213" s="29" t="s">
        <v>190</v>
      </c>
    </row>
    <row r="214" spans="1:15" ht="45" customHeight="1" thickBot="1" x14ac:dyDescent="0.3">
      <c r="A214" s="33">
        <v>184</v>
      </c>
      <c r="B214" s="30" t="s">
        <v>197</v>
      </c>
      <c r="C214" s="30" t="s">
        <v>11</v>
      </c>
      <c r="D214" s="30" t="s">
        <v>100</v>
      </c>
      <c r="E214" s="34" t="s">
        <v>665</v>
      </c>
      <c r="F214" s="29" t="s">
        <v>76</v>
      </c>
      <c r="G214" s="29"/>
      <c r="H214" s="35" t="s">
        <v>526</v>
      </c>
      <c r="I214" s="35">
        <v>43830</v>
      </c>
      <c r="J214" s="88">
        <v>3000</v>
      </c>
      <c r="K214" s="36">
        <v>0</v>
      </c>
      <c r="L214" s="36">
        <v>2682</v>
      </c>
      <c r="M214" s="30">
        <v>89</v>
      </c>
      <c r="N214" s="36">
        <v>89</v>
      </c>
      <c r="O214" s="29" t="s">
        <v>190</v>
      </c>
    </row>
    <row r="215" spans="1:15" ht="45" customHeight="1" thickBot="1" x14ac:dyDescent="0.3">
      <c r="A215" s="33">
        <v>185</v>
      </c>
      <c r="B215" s="29" t="s">
        <v>197</v>
      </c>
      <c r="C215" s="30" t="s">
        <v>11</v>
      </c>
      <c r="D215" s="37" t="s">
        <v>100</v>
      </c>
      <c r="E215" s="34" t="s">
        <v>666</v>
      </c>
      <c r="F215" s="29" t="s">
        <v>76</v>
      </c>
      <c r="G215" s="29"/>
      <c r="H215" s="35">
        <v>42736</v>
      </c>
      <c r="I215" s="35">
        <v>43830</v>
      </c>
      <c r="J215" s="88">
        <v>5258</v>
      </c>
      <c r="K215" s="36">
        <v>0</v>
      </c>
      <c r="L215" s="36">
        <v>5258</v>
      </c>
      <c r="M215" s="30">
        <v>99</v>
      </c>
      <c r="N215" s="36">
        <v>99</v>
      </c>
      <c r="O215" s="29" t="s">
        <v>190</v>
      </c>
    </row>
    <row r="216" spans="1:15" ht="45" customHeight="1" thickBot="1" x14ac:dyDescent="0.3">
      <c r="A216" s="33">
        <v>186</v>
      </c>
      <c r="B216" s="30" t="s">
        <v>197</v>
      </c>
      <c r="C216" s="30" t="s">
        <v>11</v>
      </c>
      <c r="D216" s="30" t="s">
        <v>100</v>
      </c>
      <c r="E216" s="34" t="s">
        <v>212</v>
      </c>
      <c r="F216" s="30" t="s">
        <v>76</v>
      </c>
      <c r="G216" s="30"/>
      <c r="H216" s="35" t="s">
        <v>489</v>
      </c>
      <c r="I216" s="35" t="s">
        <v>490</v>
      </c>
      <c r="J216" s="30">
        <v>40000</v>
      </c>
      <c r="K216" s="43">
        <v>73655</v>
      </c>
      <c r="L216" s="43">
        <v>25000</v>
      </c>
      <c r="M216" s="30">
        <v>49</v>
      </c>
      <c r="N216" s="36">
        <v>49</v>
      </c>
      <c r="O216" s="29" t="s">
        <v>190</v>
      </c>
    </row>
    <row r="217" spans="1:15" ht="45" customHeight="1" thickBot="1" x14ac:dyDescent="0.3">
      <c r="A217" s="106" t="s">
        <v>8</v>
      </c>
      <c r="B217" s="107"/>
      <c r="C217" s="107"/>
      <c r="D217" s="107"/>
      <c r="E217" s="107"/>
      <c r="F217" s="107"/>
      <c r="G217" s="107"/>
      <c r="H217" s="107"/>
      <c r="I217" s="108"/>
      <c r="J217" s="22">
        <f>SUM(J190:J216)</f>
        <v>2925719</v>
      </c>
      <c r="K217" s="23">
        <f t="shared" ref="K217:L217" si="5">SUM(K190:K216)</f>
        <v>9581376</v>
      </c>
      <c r="L217" s="23">
        <f t="shared" si="5"/>
        <v>916122</v>
      </c>
      <c r="M217" s="23">
        <f>AVERAGE(M190:M216)</f>
        <v>59.592592592592595</v>
      </c>
      <c r="N217" s="23">
        <f>AVERAGE(N190:N216)</f>
        <v>59.592592592592595</v>
      </c>
      <c r="O217" s="23"/>
    </row>
    <row r="218" spans="1:15" ht="45" customHeight="1" thickBot="1" x14ac:dyDescent="0.35">
      <c r="A218" s="109" t="s">
        <v>213</v>
      </c>
      <c r="B218" s="109"/>
      <c r="C218" s="109"/>
      <c r="D218" s="109"/>
      <c r="E218" s="109"/>
      <c r="F218" s="109"/>
      <c r="G218" s="109"/>
      <c r="H218" s="109"/>
      <c r="I218" s="109"/>
      <c r="J218" s="109"/>
      <c r="K218" s="110"/>
      <c r="L218" s="110"/>
      <c r="M218" s="110"/>
      <c r="N218" s="110"/>
      <c r="O218" s="110"/>
    </row>
    <row r="219" spans="1:15" ht="65.25" customHeight="1" thickBot="1" x14ac:dyDescent="0.3">
      <c r="A219" s="33">
        <v>187</v>
      </c>
      <c r="B219" s="29" t="s">
        <v>214</v>
      </c>
      <c r="C219" s="37" t="s">
        <v>215</v>
      </c>
      <c r="D219" s="30" t="s">
        <v>667</v>
      </c>
      <c r="E219" s="34" t="s">
        <v>218</v>
      </c>
      <c r="F219" s="29" t="s">
        <v>657</v>
      </c>
      <c r="G219" s="29" t="s">
        <v>658</v>
      </c>
      <c r="H219" s="35">
        <v>42005</v>
      </c>
      <c r="I219" s="35">
        <v>43099</v>
      </c>
      <c r="J219" s="88">
        <v>11000000</v>
      </c>
      <c r="K219" s="36">
        <v>0</v>
      </c>
      <c r="L219" s="36">
        <v>2000000</v>
      </c>
      <c r="M219" s="30">
        <v>0</v>
      </c>
      <c r="N219" s="36">
        <v>0</v>
      </c>
      <c r="O219" s="29" t="s">
        <v>78</v>
      </c>
    </row>
    <row r="220" spans="1:15" ht="45" customHeight="1" thickBot="1" x14ac:dyDescent="0.3">
      <c r="A220" s="33">
        <v>188</v>
      </c>
      <c r="B220" s="29" t="s">
        <v>214</v>
      </c>
      <c r="C220" s="37" t="s">
        <v>215</v>
      </c>
      <c r="D220" s="30" t="s">
        <v>667</v>
      </c>
      <c r="E220" s="34" t="s">
        <v>216</v>
      </c>
      <c r="F220" s="29" t="s">
        <v>54</v>
      </c>
      <c r="G220" s="29" t="s">
        <v>659</v>
      </c>
      <c r="H220" s="35">
        <v>42005</v>
      </c>
      <c r="I220" s="35">
        <v>43099</v>
      </c>
      <c r="J220" s="88">
        <v>6500000</v>
      </c>
      <c r="K220" s="36">
        <v>0</v>
      </c>
      <c r="L220" s="36">
        <v>2000</v>
      </c>
      <c r="M220" s="30">
        <v>0</v>
      </c>
      <c r="N220" s="36">
        <v>0</v>
      </c>
      <c r="O220" s="29" t="s">
        <v>660</v>
      </c>
    </row>
    <row r="221" spans="1:15" ht="45" customHeight="1" thickBot="1" x14ac:dyDescent="0.3">
      <c r="A221" s="33">
        <v>189</v>
      </c>
      <c r="B221" s="29" t="s">
        <v>214</v>
      </c>
      <c r="C221" s="37" t="s">
        <v>215</v>
      </c>
      <c r="D221" s="30" t="s">
        <v>667</v>
      </c>
      <c r="E221" s="34" t="s">
        <v>217</v>
      </c>
      <c r="F221" s="29" t="s">
        <v>54</v>
      </c>
      <c r="G221" s="29" t="s">
        <v>661</v>
      </c>
      <c r="H221" s="35">
        <v>42736</v>
      </c>
      <c r="I221" s="35">
        <v>43465</v>
      </c>
      <c r="J221" s="88">
        <v>10000</v>
      </c>
      <c r="K221" s="36">
        <v>0</v>
      </c>
      <c r="L221" s="36">
        <v>5000</v>
      </c>
      <c r="M221" s="30">
        <v>0</v>
      </c>
      <c r="N221" s="36">
        <v>0</v>
      </c>
      <c r="O221" s="29" t="s">
        <v>78</v>
      </c>
    </row>
    <row r="222" spans="1:15" ht="45" customHeight="1" thickBot="1" x14ac:dyDescent="0.3">
      <c r="A222" s="106" t="s">
        <v>8</v>
      </c>
      <c r="B222" s="107"/>
      <c r="C222" s="107"/>
      <c r="D222" s="107"/>
      <c r="E222" s="107"/>
      <c r="F222" s="107"/>
      <c r="G222" s="107"/>
      <c r="H222" s="107"/>
      <c r="I222" s="108"/>
      <c r="J222" s="22">
        <f>SUM(J219:J221)</f>
        <v>17510000</v>
      </c>
      <c r="K222" s="23">
        <f>SUM(K219:K221)</f>
        <v>0</v>
      </c>
      <c r="L222" s="23">
        <f>SUM(L219:L221)</f>
        <v>2007000</v>
      </c>
      <c r="M222" s="22">
        <f>AVERAGE(M219:M221)</f>
        <v>0</v>
      </c>
      <c r="N222" s="23">
        <f>AVERAGE(N219:N221)</f>
        <v>0</v>
      </c>
      <c r="O222" s="44"/>
    </row>
    <row r="223" spans="1:15" ht="45" customHeight="1" thickBot="1" x14ac:dyDescent="0.35">
      <c r="A223" s="109" t="s">
        <v>219</v>
      </c>
      <c r="B223" s="109"/>
      <c r="C223" s="109"/>
      <c r="D223" s="109"/>
      <c r="E223" s="109"/>
      <c r="F223" s="109"/>
      <c r="G223" s="109"/>
      <c r="H223" s="109"/>
      <c r="I223" s="109"/>
      <c r="J223" s="109"/>
      <c r="K223" s="110"/>
      <c r="L223" s="110"/>
      <c r="M223" s="110"/>
      <c r="N223" s="110"/>
      <c r="O223" s="110"/>
    </row>
    <row r="224" spans="1:15" ht="45" customHeight="1" thickBot="1" x14ac:dyDescent="0.3">
      <c r="A224" s="33">
        <v>190</v>
      </c>
      <c r="B224" s="30" t="s">
        <v>220</v>
      </c>
      <c r="C224" s="30" t="s">
        <v>182</v>
      </c>
      <c r="D224" s="30" t="s">
        <v>162</v>
      </c>
      <c r="E224" s="34" t="s">
        <v>221</v>
      </c>
      <c r="F224" s="30" t="s">
        <v>62</v>
      </c>
      <c r="G224" s="30" t="s">
        <v>222</v>
      </c>
      <c r="H224" s="35"/>
      <c r="I224" s="35"/>
      <c r="J224" s="30">
        <v>4600000</v>
      </c>
      <c r="K224" s="43">
        <v>37500</v>
      </c>
      <c r="L224" s="43">
        <v>2750000</v>
      </c>
      <c r="M224" s="30">
        <v>0</v>
      </c>
      <c r="N224" s="36">
        <v>0</v>
      </c>
      <c r="O224" s="29" t="s">
        <v>53</v>
      </c>
    </row>
    <row r="225" spans="1:15" ht="45" customHeight="1" thickBot="1" x14ac:dyDescent="0.3">
      <c r="A225" s="106" t="s">
        <v>8</v>
      </c>
      <c r="B225" s="107"/>
      <c r="C225" s="107"/>
      <c r="D225" s="107"/>
      <c r="E225" s="107"/>
      <c r="F225" s="107"/>
      <c r="G225" s="107"/>
      <c r="H225" s="107"/>
      <c r="I225" s="108"/>
      <c r="J225" s="22">
        <f>SUM(J224)</f>
        <v>4600000</v>
      </c>
      <c r="K225" s="23">
        <f>SUM(K224)</f>
        <v>37500</v>
      </c>
      <c r="L225" s="23">
        <f>SUM(L224)</f>
        <v>2750000</v>
      </c>
      <c r="M225" s="23">
        <v>0</v>
      </c>
      <c r="N225" s="23">
        <v>0</v>
      </c>
      <c r="O225" s="23"/>
    </row>
    <row r="226" spans="1:15" ht="45" customHeight="1" thickBot="1" x14ac:dyDescent="0.35">
      <c r="A226" s="109" t="s">
        <v>248</v>
      </c>
      <c r="B226" s="109"/>
      <c r="C226" s="109"/>
      <c r="D226" s="109"/>
      <c r="E226" s="109"/>
      <c r="F226" s="109"/>
      <c r="G226" s="109"/>
      <c r="H226" s="109"/>
      <c r="I226" s="109"/>
      <c r="J226" s="109"/>
      <c r="K226" s="110"/>
      <c r="L226" s="110"/>
      <c r="M226" s="110"/>
      <c r="N226" s="110"/>
      <c r="O226" s="110"/>
    </row>
    <row r="227" spans="1:15" ht="45" customHeight="1" thickBot="1" x14ac:dyDescent="0.3">
      <c r="A227" s="33">
        <v>191</v>
      </c>
      <c r="B227" s="30" t="s">
        <v>238</v>
      </c>
      <c r="C227" s="30" t="s">
        <v>370</v>
      </c>
      <c r="D227" s="30" t="s">
        <v>239</v>
      </c>
      <c r="E227" s="34" t="s">
        <v>240</v>
      </c>
      <c r="F227" s="30" t="s">
        <v>76</v>
      </c>
      <c r="G227" s="30"/>
      <c r="H227" s="35" t="s">
        <v>241</v>
      </c>
      <c r="I227" s="35" t="s">
        <v>242</v>
      </c>
      <c r="J227" s="30">
        <v>1050000</v>
      </c>
      <c r="K227" s="43">
        <v>1050000</v>
      </c>
      <c r="L227" s="43">
        <v>0</v>
      </c>
      <c r="M227" s="30">
        <v>100</v>
      </c>
      <c r="N227" s="36">
        <v>100</v>
      </c>
      <c r="O227" s="29" t="s">
        <v>499</v>
      </c>
    </row>
    <row r="228" spans="1:15" ht="45" customHeight="1" thickBot="1" x14ac:dyDescent="0.3">
      <c r="A228" s="33">
        <v>192</v>
      </c>
      <c r="B228" s="29" t="s">
        <v>238</v>
      </c>
      <c r="C228" s="37" t="s">
        <v>194</v>
      </c>
      <c r="D228" s="37" t="s">
        <v>239</v>
      </c>
      <c r="E228" s="34" t="s">
        <v>534</v>
      </c>
      <c r="F228" s="29" t="s">
        <v>88</v>
      </c>
      <c r="G228" s="29"/>
      <c r="H228" s="33" t="s">
        <v>243</v>
      </c>
      <c r="I228" s="46">
        <v>43015</v>
      </c>
      <c r="J228" s="43">
        <v>288000</v>
      </c>
      <c r="K228" s="36">
        <v>0</v>
      </c>
      <c r="L228" s="36">
        <v>0</v>
      </c>
      <c r="M228" s="36">
        <v>100</v>
      </c>
      <c r="N228" s="36">
        <v>100</v>
      </c>
      <c r="O228" s="29" t="s">
        <v>499</v>
      </c>
    </row>
    <row r="229" spans="1:15" ht="45" customHeight="1" thickBot="1" x14ac:dyDescent="0.3">
      <c r="A229" s="33">
        <v>193</v>
      </c>
      <c r="B229" s="29" t="s">
        <v>238</v>
      </c>
      <c r="C229" s="37" t="s">
        <v>194</v>
      </c>
      <c r="D229" s="37" t="s">
        <v>239</v>
      </c>
      <c r="E229" s="34" t="s">
        <v>264</v>
      </c>
      <c r="F229" s="29" t="s">
        <v>145</v>
      </c>
      <c r="G229" s="29"/>
      <c r="H229" s="33" t="s">
        <v>244</v>
      </c>
      <c r="I229" s="46">
        <v>43015</v>
      </c>
      <c r="J229" s="43">
        <v>244000</v>
      </c>
      <c r="K229" s="36">
        <v>0</v>
      </c>
      <c r="L229" s="36">
        <v>0</v>
      </c>
      <c r="M229" s="36">
        <v>91</v>
      </c>
      <c r="N229" s="36">
        <v>92</v>
      </c>
      <c r="O229" s="29" t="s">
        <v>25</v>
      </c>
    </row>
    <row r="230" spans="1:15" ht="45" customHeight="1" thickBot="1" x14ac:dyDescent="0.3">
      <c r="A230" s="33">
        <v>194</v>
      </c>
      <c r="B230" s="29" t="s">
        <v>238</v>
      </c>
      <c r="C230" s="37" t="s">
        <v>194</v>
      </c>
      <c r="D230" s="37" t="s">
        <v>239</v>
      </c>
      <c r="E230" s="34" t="s">
        <v>533</v>
      </c>
      <c r="F230" s="29" t="s">
        <v>76</v>
      </c>
      <c r="G230" s="29"/>
      <c r="H230" s="33" t="s">
        <v>245</v>
      </c>
      <c r="I230" s="46">
        <v>43015</v>
      </c>
      <c r="J230" s="43">
        <v>419730</v>
      </c>
      <c r="K230" s="36">
        <v>0</v>
      </c>
      <c r="L230" s="36">
        <v>0</v>
      </c>
      <c r="M230" s="36">
        <v>100</v>
      </c>
      <c r="N230" s="36">
        <v>100</v>
      </c>
      <c r="O230" s="29" t="s">
        <v>499</v>
      </c>
    </row>
    <row r="231" spans="1:15" ht="45" customHeight="1" thickBot="1" x14ac:dyDescent="0.3">
      <c r="A231" s="33">
        <v>195</v>
      </c>
      <c r="B231" s="29" t="s">
        <v>238</v>
      </c>
      <c r="C231" s="37" t="s">
        <v>11</v>
      </c>
      <c r="D231" s="37" t="s">
        <v>239</v>
      </c>
      <c r="E231" s="34" t="s">
        <v>246</v>
      </c>
      <c r="F231" s="29" t="s">
        <v>76</v>
      </c>
      <c r="G231" s="29"/>
      <c r="H231" s="46">
        <v>42860</v>
      </c>
      <c r="I231" s="46" t="s">
        <v>247</v>
      </c>
      <c r="J231" s="43">
        <v>110000</v>
      </c>
      <c r="K231" s="36">
        <v>0</v>
      </c>
      <c r="L231" s="36">
        <v>0</v>
      </c>
      <c r="M231" s="36">
        <v>0</v>
      </c>
      <c r="N231" s="36">
        <v>0</v>
      </c>
      <c r="O231" s="29" t="s">
        <v>25</v>
      </c>
    </row>
    <row r="232" spans="1:15" ht="45" customHeight="1" thickBot="1" x14ac:dyDescent="0.3">
      <c r="A232" s="33">
        <v>196</v>
      </c>
      <c r="B232" s="29" t="s">
        <v>238</v>
      </c>
      <c r="C232" s="37" t="s">
        <v>194</v>
      </c>
      <c r="D232" s="37" t="s">
        <v>239</v>
      </c>
      <c r="E232" s="34" t="s">
        <v>706</v>
      </c>
      <c r="F232" s="29" t="s">
        <v>88</v>
      </c>
      <c r="G232" s="29"/>
      <c r="H232" s="46">
        <v>42647</v>
      </c>
      <c r="I232" s="46">
        <v>42986</v>
      </c>
      <c r="J232" s="43">
        <v>315000</v>
      </c>
      <c r="K232" s="36">
        <v>0</v>
      </c>
      <c r="L232" s="36">
        <v>0</v>
      </c>
      <c r="M232" s="36">
        <v>100</v>
      </c>
      <c r="N232" s="36">
        <v>100</v>
      </c>
      <c r="O232" s="29" t="s">
        <v>499</v>
      </c>
    </row>
    <row r="233" spans="1:15" ht="45" customHeight="1" thickBot="1" x14ac:dyDescent="0.3">
      <c r="A233" s="33">
        <v>197</v>
      </c>
      <c r="B233" s="29" t="s">
        <v>238</v>
      </c>
      <c r="C233" s="37" t="s">
        <v>194</v>
      </c>
      <c r="D233" s="37" t="s">
        <v>239</v>
      </c>
      <c r="E233" s="34" t="s">
        <v>510</v>
      </c>
      <c r="F233" s="29" t="s">
        <v>54</v>
      </c>
      <c r="G233" s="29"/>
      <c r="H233" s="46">
        <v>42500</v>
      </c>
      <c r="I233" s="46">
        <v>43016</v>
      </c>
      <c r="J233" s="43">
        <v>435000</v>
      </c>
      <c r="K233" s="36">
        <v>0</v>
      </c>
      <c r="L233" s="36">
        <v>0</v>
      </c>
      <c r="M233" s="36">
        <v>100</v>
      </c>
      <c r="N233" s="36">
        <v>100</v>
      </c>
      <c r="O233" s="29" t="s">
        <v>499</v>
      </c>
    </row>
    <row r="234" spans="1:15" ht="45" customHeight="1" thickBot="1" x14ac:dyDescent="0.3">
      <c r="A234" s="33">
        <v>198</v>
      </c>
      <c r="B234" s="29" t="s">
        <v>238</v>
      </c>
      <c r="C234" s="37" t="s">
        <v>194</v>
      </c>
      <c r="D234" s="37" t="s">
        <v>239</v>
      </c>
      <c r="E234" s="34" t="s">
        <v>511</v>
      </c>
      <c r="F234" s="29" t="s">
        <v>57</v>
      </c>
      <c r="G234" s="29"/>
      <c r="H234" s="46">
        <v>42500</v>
      </c>
      <c r="I234" s="46">
        <v>43016</v>
      </c>
      <c r="J234" s="43">
        <v>414000</v>
      </c>
      <c r="K234" s="36">
        <v>0</v>
      </c>
      <c r="L234" s="36">
        <v>0</v>
      </c>
      <c r="M234" s="36">
        <v>73</v>
      </c>
      <c r="N234" s="36">
        <v>70</v>
      </c>
      <c r="O234" s="29" t="s">
        <v>25</v>
      </c>
    </row>
    <row r="235" spans="1:15" ht="45" customHeight="1" thickBot="1" x14ac:dyDescent="0.3">
      <c r="A235" s="33">
        <v>199</v>
      </c>
      <c r="B235" s="29" t="s">
        <v>238</v>
      </c>
      <c r="C235" s="37" t="s">
        <v>194</v>
      </c>
      <c r="D235" s="37" t="s">
        <v>239</v>
      </c>
      <c r="E235" s="34" t="s">
        <v>285</v>
      </c>
      <c r="F235" s="29" t="s">
        <v>54</v>
      </c>
      <c r="G235" s="29"/>
      <c r="H235" s="46">
        <v>42581</v>
      </c>
      <c r="I235" s="46">
        <v>42918</v>
      </c>
      <c r="J235" s="43">
        <v>289000</v>
      </c>
      <c r="K235" s="36">
        <v>0</v>
      </c>
      <c r="L235" s="36">
        <v>0</v>
      </c>
      <c r="M235" s="36">
        <v>92</v>
      </c>
      <c r="N235" s="36">
        <v>95</v>
      </c>
      <c r="O235" s="29" t="s">
        <v>25</v>
      </c>
    </row>
    <row r="236" spans="1:15" ht="45" customHeight="1" thickBot="1" x14ac:dyDescent="0.3">
      <c r="A236" s="33">
        <v>200</v>
      </c>
      <c r="B236" s="29" t="s">
        <v>238</v>
      </c>
      <c r="C236" s="37" t="s">
        <v>194</v>
      </c>
      <c r="D236" s="37" t="s">
        <v>512</v>
      </c>
      <c r="E236" s="34" t="s">
        <v>513</v>
      </c>
      <c r="F236" s="29" t="s">
        <v>57</v>
      </c>
      <c r="G236" s="29"/>
      <c r="H236" s="46">
        <v>42587</v>
      </c>
      <c r="I236" s="46">
        <v>42892</v>
      </c>
      <c r="J236" s="43">
        <v>243000</v>
      </c>
      <c r="K236" s="36">
        <v>0</v>
      </c>
      <c r="L236" s="36">
        <v>0</v>
      </c>
      <c r="M236" s="36">
        <v>94</v>
      </c>
      <c r="N236" s="36">
        <v>60</v>
      </c>
      <c r="O236" s="29" t="s">
        <v>25</v>
      </c>
    </row>
    <row r="237" spans="1:15" ht="45" customHeight="1" thickBot="1" x14ac:dyDescent="0.3">
      <c r="A237" s="33">
        <v>201</v>
      </c>
      <c r="B237" s="29" t="s">
        <v>238</v>
      </c>
      <c r="C237" s="37" t="s">
        <v>194</v>
      </c>
      <c r="D237" s="37" t="s">
        <v>239</v>
      </c>
      <c r="E237" s="34" t="s">
        <v>264</v>
      </c>
      <c r="F237" s="29" t="s">
        <v>57</v>
      </c>
      <c r="G237" s="29"/>
      <c r="H237" s="46">
        <v>42526</v>
      </c>
      <c r="I237" s="46">
        <v>42924</v>
      </c>
      <c r="J237" s="43">
        <v>244300</v>
      </c>
      <c r="K237" s="36">
        <v>0</v>
      </c>
      <c r="L237" s="36">
        <v>0</v>
      </c>
      <c r="M237" s="36">
        <v>91</v>
      </c>
      <c r="N237" s="36">
        <v>95</v>
      </c>
      <c r="O237" s="29" t="s">
        <v>25</v>
      </c>
    </row>
    <row r="238" spans="1:15" ht="45" customHeight="1" thickBot="1" x14ac:dyDescent="0.3">
      <c r="A238" s="33">
        <v>202</v>
      </c>
      <c r="B238" s="29" t="s">
        <v>238</v>
      </c>
      <c r="C238" s="37" t="s">
        <v>194</v>
      </c>
      <c r="D238" s="37" t="s">
        <v>239</v>
      </c>
      <c r="E238" s="34" t="s">
        <v>268</v>
      </c>
      <c r="F238" s="29" t="s">
        <v>56</v>
      </c>
      <c r="G238" s="29"/>
      <c r="H238" s="46">
        <v>42470</v>
      </c>
      <c r="I238" s="46">
        <v>42998</v>
      </c>
      <c r="J238" s="43">
        <v>330000</v>
      </c>
      <c r="K238" s="36">
        <v>0</v>
      </c>
      <c r="L238" s="36">
        <v>0</v>
      </c>
      <c r="M238" s="36">
        <v>92</v>
      </c>
      <c r="N238" s="36">
        <v>95</v>
      </c>
      <c r="O238" s="29" t="s">
        <v>25</v>
      </c>
    </row>
    <row r="239" spans="1:15" ht="45" customHeight="1" thickBot="1" x14ac:dyDescent="0.3">
      <c r="A239" s="33">
        <v>203</v>
      </c>
      <c r="B239" s="29" t="s">
        <v>238</v>
      </c>
      <c r="C239" s="37" t="s">
        <v>194</v>
      </c>
      <c r="D239" s="37" t="s">
        <v>239</v>
      </c>
      <c r="E239" s="34" t="s">
        <v>281</v>
      </c>
      <c r="F239" s="29" t="s">
        <v>54</v>
      </c>
      <c r="G239" s="29"/>
      <c r="H239" s="46" t="s">
        <v>514</v>
      </c>
      <c r="I239" s="46">
        <v>43033</v>
      </c>
      <c r="J239" s="43">
        <v>290000</v>
      </c>
      <c r="K239" s="36">
        <v>0</v>
      </c>
      <c r="L239" s="36">
        <v>0</v>
      </c>
      <c r="M239" s="36">
        <v>90</v>
      </c>
      <c r="N239" s="36">
        <v>90</v>
      </c>
      <c r="O239" s="29" t="s">
        <v>25</v>
      </c>
    </row>
    <row r="240" spans="1:15" ht="45" customHeight="1" thickBot="1" x14ac:dyDescent="0.3">
      <c r="A240" s="33">
        <v>204</v>
      </c>
      <c r="B240" s="29" t="s">
        <v>238</v>
      </c>
      <c r="C240" s="37" t="s">
        <v>194</v>
      </c>
      <c r="D240" s="37" t="s">
        <v>239</v>
      </c>
      <c r="E240" s="71" t="s">
        <v>296</v>
      </c>
      <c r="F240" s="29" t="s">
        <v>76</v>
      </c>
      <c r="G240" s="29"/>
      <c r="H240" s="46">
        <v>42709</v>
      </c>
      <c r="I240" s="46">
        <v>42861</v>
      </c>
      <c r="J240" s="43">
        <v>399000</v>
      </c>
      <c r="K240" s="36">
        <v>0</v>
      </c>
      <c r="L240" s="36">
        <v>0</v>
      </c>
      <c r="M240" s="36">
        <v>70</v>
      </c>
      <c r="N240" s="36">
        <v>75</v>
      </c>
      <c r="O240" s="29" t="s">
        <v>25</v>
      </c>
    </row>
    <row r="241" spans="1:15" ht="45" customHeight="1" thickBot="1" x14ac:dyDescent="0.3">
      <c r="A241" s="106" t="s">
        <v>8</v>
      </c>
      <c r="B241" s="107"/>
      <c r="C241" s="107"/>
      <c r="D241" s="107"/>
      <c r="E241" s="107"/>
      <c r="F241" s="107"/>
      <c r="G241" s="107"/>
      <c r="H241" s="107"/>
      <c r="I241" s="108"/>
      <c r="J241" s="22">
        <v>5071030</v>
      </c>
      <c r="K241" s="23">
        <v>1050000</v>
      </c>
      <c r="L241" s="23"/>
      <c r="M241" s="22">
        <f>AVERAGE(M227:M240)</f>
        <v>85.214285714285708</v>
      </c>
      <c r="N241" s="23">
        <f>AVERAGE(N227:N240)</f>
        <v>83.714285714285708</v>
      </c>
      <c r="O241" s="70"/>
    </row>
    <row r="242" spans="1:15" ht="45" customHeight="1" thickBot="1" x14ac:dyDescent="0.35">
      <c r="A242" s="109" t="s">
        <v>678</v>
      </c>
      <c r="B242" s="109"/>
      <c r="C242" s="109"/>
      <c r="D242" s="109"/>
      <c r="E242" s="109"/>
      <c r="F242" s="109"/>
      <c r="G242" s="109"/>
      <c r="H242" s="109"/>
      <c r="I242" s="109"/>
      <c r="J242" s="109"/>
      <c r="K242" s="110"/>
      <c r="L242" s="110"/>
      <c r="M242" s="110"/>
      <c r="N242" s="110"/>
      <c r="O242" s="110"/>
    </row>
    <row r="243" spans="1:15" ht="45" customHeight="1" thickBot="1" x14ac:dyDescent="0.3">
      <c r="A243" s="33">
        <v>205</v>
      </c>
      <c r="B243" s="30" t="s">
        <v>251</v>
      </c>
      <c r="C243" s="30" t="s">
        <v>182</v>
      </c>
      <c r="D243" s="30" t="s">
        <v>239</v>
      </c>
      <c r="E243" s="34" t="s">
        <v>249</v>
      </c>
      <c r="F243" s="30" t="s">
        <v>76</v>
      </c>
      <c r="G243" s="30" t="s">
        <v>250</v>
      </c>
      <c r="H243" s="35">
        <v>42489</v>
      </c>
      <c r="I243" s="35">
        <v>42939</v>
      </c>
      <c r="J243" s="30">
        <v>12400000</v>
      </c>
      <c r="K243" s="43">
        <v>4583858</v>
      </c>
      <c r="L243" s="43">
        <v>7816142</v>
      </c>
      <c r="M243" s="30">
        <v>63</v>
      </c>
      <c r="N243" s="36">
        <v>63</v>
      </c>
      <c r="O243" s="69" t="s">
        <v>25</v>
      </c>
    </row>
    <row r="244" spans="1:15" ht="45" customHeight="1" thickBot="1" x14ac:dyDescent="0.3">
      <c r="A244" s="106" t="s">
        <v>8</v>
      </c>
      <c r="B244" s="107"/>
      <c r="C244" s="107"/>
      <c r="D244" s="107"/>
      <c r="E244" s="107"/>
      <c r="F244" s="107"/>
      <c r="G244" s="107"/>
      <c r="H244" s="107"/>
      <c r="I244" s="108"/>
      <c r="J244" s="22">
        <v>12400000</v>
      </c>
      <c r="K244" s="23">
        <v>4583858</v>
      </c>
      <c r="L244" s="23">
        <v>7816142</v>
      </c>
      <c r="M244" s="44">
        <v>63</v>
      </c>
      <c r="N244" s="44">
        <v>63</v>
      </c>
      <c r="O244" s="44"/>
    </row>
    <row r="245" spans="1:15" ht="45" customHeight="1" thickBot="1" x14ac:dyDescent="0.3">
      <c r="A245" s="129" t="s">
        <v>252</v>
      </c>
      <c r="B245" s="129"/>
      <c r="C245" s="129"/>
      <c r="D245" s="129"/>
      <c r="E245" s="129"/>
      <c r="F245" s="129"/>
      <c r="G245" s="130"/>
      <c r="H245" s="130"/>
      <c r="I245" s="130"/>
      <c r="J245" s="129"/>
      <c r="K245" s="129"/>
      <c r="L245" s="129"/>
      <c r="M245" s="129"/>
      <c r="N245" s="129"/>
      <c r="O245" s="129"/>
    </row>
    <row r="246" spans="1:15" ht="61.5" customHeight="1" thickBot="1" x14ac:dyDescent="0.3">
      <c r="A246" s="33">
        <v>206</v>
      </c>
      <c r="B246" s="29" t="s">
        <v>253</v>
      </c>
      <c r="C246" s="37" t="s">
        <v>182</v>
      </c>
      <c r="D246" s="37" t="s">
        <v>254</v>
      </c>
      <c r="E246" s="34" t="s">
        <v>258</v>
      </c>
      <c r="F246" s="80" t="s">
        <v>76</v>
      </c>
      <c r="G246" s="84"/>
      <c r="H246" s="83">
        <v>42636</v>
      </c>
      <c r="I246" s="83">
        <v>42878</v>
      </c>
      <c r="J246" s="81">
        <v>797208</v>
      </c>
      <c r="K246" s="36">
        <v>232081.58</v>
      </c>
      <c r="L246" s="36">
        <v>0</v>
      </c>
      <c r="M246" s="36">
        <v>100</v>
      </c>
      <c r="N246" s="36">
        <v>90</v>
      </c>
      <c r="O246" s="29" t="s">
        <v>680</v>
      </c>
    </row>
    <row r="247" spans="1:15" ht="61.5" customHeight="1" thickBot="1" x14ac:dyDescent="0.3">
      <c r="A247" s="33">
        <v>207</v>
      </c>
      <c r="B247" s="29" t="s">
        <v>253</v>
      </c>
      <c r="C247" s="37" t="s">
        <v>194</v>
      </c>
      <c r="D247" s="37" t="s">
        <v>254</v>
      </c>
      <c r="E247" s="34" t="s">
        <v>259</v>
      </c>
      <c r="F247" s="29" t="s">
        <v>76</v>
      </c>
      <c r="G247" s="53"/>
      <c r="H247" s="82">
        <v>42636</v>
      </c>
      <c r="I247" s="82">
        <v>42878</v>
      </c>
      <c r="J247" s="30">
        <v>372060</v>
      </c>
      <c r="K247" s="36">
        <v>190203.49</v>
      </c>
      <c r="L247" s="36">
        <v>0</v>
      </c>
      <c r="M247" s="36">
        <v>100</v>
      </c>
      <c r="N247" s="36">
        <v>100</v>
      </c>
      <c r="O247" s="29" t="s">
        <v>680</v>
      </c>
    </row>
    <row r="248" spans="1:15" ht="61.5" customHeight="1" thickBot="1" x14ac:dyDescent="0.3">
      <c r="A248" s="33">
        <v>208</v>
      </c>
      <c r="B248" s="29" t="s">
        <v>253</v>
      </c>
      <c r="C248" s="37" t="s">
        <v>194</v>
      </c>
      <c r="D248" s="37" t="s">
        <v>254</v>
      </c>
      <c r="E248" s="34" t="s">
        <v>260</v>
      </c>
      <c r="F248" s="29" t="s">
        <v>76</v>
      </c>
      <c r="G248" s="29"/>
      <c r="H248" s="46">
        <v>42636</v>
      </c>
      <c r="I248" s="46">
        <v>42878</v>
      </c>
      <c r="J248" s="30">
        <v>372880</v>
      </c>
      <c r="K248" s="36">
        <v>0</v>
      </c>
      <c r="L248" s="36">
        <v>0</v>
      </c>
      <c r="M248" s="36">
        <v>95</v>
      </c>
      <c r="N248" s="36">
        <v>85</v>
      </c>
      <c r="O248" s="29" t="s">
        <v>190</v>
      </c>
    </row>
    <row r="249" spans="1:15" ht="61.5" customHeight="1" thickBot="1" x14ac:dyDescent="0.3">
      <c r="A249" s="33">
        <v>209</v>
      </c>
      <c r="B249" s="29" t="s">
        <v>253</v>
      </c>
      <c r="C249" s="37" t="s">
        <v>194</v>
      </c>
      <c r="D249" s="37" t="s">
        <v>254</v>
      </c>
      <c r="E249" s="34" t="s">
        <v>261</v>
      </c>
      <c r="F249" s="29" t="s">
        <v>76</v>
      </c>
      <c r="G249" s="29"/>
      <c r="H249" s="46">
        <v>42640</v>
      </c>
      <c r="I249" s="46">
        <v>42882</v>
      </c>
      <c r="J249" s="30">
        <v>377600</v>
      </c>
      <c r="K249" s="36">
        <v>169623.83</v>
      </c>
      <c r="L249" s="36">
        <v>0</v>
      </c>
      <c r="M249" s="36">
        <v>100</v>
      </c>
      <c r="N249" s="36">
        <v>85</v>
      </c>
      <c r="O249" s="29" t="s">
        <v>680</v>
      </c>
    </row>
    <row r="250" spans="1:15" ht="61.5" customHeight="1" thickBot="1" x14ac:dyDescent="0.3">
      <c r="A250" s="33">
        <v>210</v>
      </c>
      <c r="B250" s="29" t="s">
        <v>253</v>
      </c>
      <c r="C250" s="37" t="s">
        <v>194</v>
      </c>
      <c r="D250" s="37" t="s">
        <v>254</v>
      </c>
      <c r="E250" s="34" t="s">
        <v>255</v>
      </c>
      <c r="F250" s="29" t="s">
        <v>76</v>
      </c>
      <c r="G250" s="29"/>
      <c r="H250" s="46">
        <v>42636</v>
      </c>
      <c r="I250" s="46">
        <v>42878</v>
      </c>
      <c r="J250" s="30">
        <v>627760</v>
      </c>
      <c r="K250" s="36">
        <v>249965.22</v>
      </c>
      <c r="L250" s="36">
        <v>0</v>
      </c>
      <c r="M250" s="36">
        <v>100</v>
      </c>
      <c r="N250" s="36">
        <v>100</v>
      </c>
      <c r="O250" s="29" t="s">
        <v>680</v>
      </c>
    </row>
    <row r="251" spans="1:15" ht="45" customHeight="1" thickBot="1" x14ac:dyDescent="0.3">
      <c r="A251" s="33">
        <v>211</v>
      </c>
      <c r="B251" s="29" t="s">
        <v>253</v>
      </c>
      <c r="C251" s="37" t="s">
        <v>194</v>
      </c>
      <c r="D251" s="37" t="s">
        <v>254</v>
      </c>
      <c r="E251" s="34" t="s">
        <v>379</v>
      </c>
      <c r="F251" s="29" t="s">
        <v>145</v>
      </c>
      <c r="G251" s="29"/>
      <c r="H251" s="46">
        <v>42636</v>
      </c>
      <c r="I251" s="46">
        <v>42878</v>
      </c>
      <c r="J251" s="30">
        <v>676140</v>
      </c>
      <c r="K251" s="36">
        <v>200272.51</v>
      </c>
      <c r="L251" s="36">
        <v>0</v>
      </c>
      <c r="M251" s="36">
        <v>100</v>
      </c>
      <c r="N251" s="36">
        <v>100</v>
      </c>
      <c r="O251" s="29" t="s">
        <v>680</v>
      </c>
    </row>
    <row r="252" spans="1:15" ht="63.75" customHeight="1" thickBot="1" x14ac:dyDescent="0.3">
      <c r="A252" s="33">
        <v>212</v>
      </c>
      <c r="B252" s="29" t="s">
        <v>253</v>
      </c>
      <c r="C252" s="37" t="s">
        <v>59</v>
      </c>
      <c r="D252" s="37" t="s">
        <v>254</v>
      </c>
      <c r="E252" s="71" t="s">
        <v>262</v>
      </c>
      <c r="F252" s="29" t="s">
        <v>76</v>
      </c>
      <c r="G252" s="29"/>
      <c r="H252" s="46">
        <v>42584</v>
      </c>
      <c r="I252" s="46">
        <v>42875</v>
      </c>
      <c r="J252" s="30">
        <v>4124100</v>
      </c>
      <c r="K252" s="36">
        <v>3195131.66</v>
      </c>
      <c r="L252" s="36">
        <v>0</v>
      </c>
      <c r="M252" s="36">
        <v>100</v>
      </c>
      <c r="N252" s="36">
        <v>90</v>
      </c>
      <c r="O252" s="29" t="s">
        <v>680</v>
      </c>
    </row>
    <row r="253" spans="1:15" ht="45" customHeight="1" thickBot="1" x14ac:dyDescent="0.3">
      <c r="A253" s="33">
        <v>213</v>
      </c>
      <c r="B253" s="29" t="s">
        <v>253</v>
      </c>
      <c r="C253" s="37" t="s">
        <v>194</v>
      </c>
      <c r="D253" s="37" t="s">
        <v>254</v>
      </c>
      <c r="E253" s="34" t="s">
        <v>256</v>
      </c>
      <c r="F253" s="29" t="s">
        <v>76</v>
      </c>
      <c r="G253" s="29"/>
      <c r="H253" s="46">
        <v>42647</v>
      </c>
      <c r="I253" s="46">
        <v>42901</v>
      </c>
      <c r="J253" s="30">
        <v>436000</v>
      </c>
      <c r="K253" s="36">
        <v>0</v>
      </c>
      <c r="L253" s="36">
        <v>0</v>
      </c>
      <c r="M253" s="36">
        <v>25</v>
      </c>
      <c r="N253" s="36">
        <v>0</v>
      </c>
      <c r="O253" s="29" t="s">
        <v>190</v>
      </c>
    </row>
    <row r="254" spans="1:15" ht="45.75" thickBot="1" x14ac:dyDescent="0.3">
      <c r="A254" s="33">
        <v>214</v>
      </c>
      <c r="B254" s="29" t="s">
        <v>253</v>
      </c>
      <c r="C254" s="37" t="s">
        <v>194</v>
      </c>
      <c r="D254" s="37" t="s">
        <v>254</v>
      </c>
      <c r="E254" s="34" t="s">
        <v>263</v>
      </c>
      <c r="F254" s="29" t="s">
        <v>76</v>
      </c>
      <c r="G254" s="29"/>
      <c r="H254" s="46">
        <v>42670</v>
      </c>
      <c r="I254" s="46">
        <v>42913</v>
      </c>
      <c r="J254" s="30">
        <v>356360</v>
      </c>
      <c r="K254" s="36">
        <v>0</v>
      </c>
      <c r="L254" s="36">
        <v>0</v>
      </c>
      <c r="M254" s="36">
        <v>25</v>
      </c>
      <c r="N254" s="36">
        <v>0</v>
      </c>
      <c r="O254" s="29" t="s">
        <v>190</v>
      </c>
    </row>
    <row r="255" spans="1:15" ht="50.25" customHeight="1" thickBot="1" x14ac:dyDescent="0.3">
      <c r="A255" s="33">
        <v>215</v>
      </c>
      <c r="B255" s="29" t="s">
        <v>253</v>
      </c>
      <c r="C255" s="37" t="s">
        <v>194</v>
      </c>
      <c r="D255" s="37" t="s">
        <v>254</v>
      </c>
      <c r="E255" s="34" t="s">
        <v>257</v>
      </c>
      <c r="F255" s="29" t="s">
        <v>76</v>
      </c>
      <c r="G255" s="29"/>
      <c r="H255" s="46">
        <v>42668</v>
      </c>
      <c r="I255" s="46">
        <v>42911</v>
      </c>
      <c r="J255" s="30">
        <v>354000</v>
      </c>
      <c r="K255" s="36">
        <v>0</v>
      </c>
      <c r="L255" s="36">
        <v>0</v>
      </c>
      <c r="M255" s="36">
        <v>25</v>
      </c>
      <c r="N255" s="36">
        <v>0</v>
      </c>
      <c r="O255" s="29" t="s">
        <v>190</v>
      </c>
    </row>
    <row r="256" spans="1:15" ht="64.5" customHeight="1" thickBot="1" x14ac:dyDescent="0.3">
      <c r="A256" s="33">
        <v>216</v>
      </c>
      <c r="B256" s="29" t="s">
        <v>253</v>
      </c>
      <c r="C256" s="37" t="s">
        <v>59</v>
      </c>
      <c r="D256" s="37" t="s">
        <v>254</v>
      </c>
      <c r="E256" s="34" t="s">
        <v>681</v>
      </c>
      <c r="F256" s="29" t="s">
        <v>76</v>
      </c>
      <c r="G256" s="29"/>
      <c r="H256" s="46" t="s">
        <v>682</v>
      </c>
      <c r="I256" s="46"/>
      <c r="J256" s="30">
        <v>5069634</v>
      </c>
      <c r="K256" s="36">
        <v>0</v>
      </c>
      <c r="L256" s="36">
        <v>5069634</v>
      </c>
      <c r="M256" s="36">
        <v>0</v>
      </c>
      <c r="N256" s="36">
        <v>0</v>
      </c>
      <c r="O256" s="29" t="s">
        <v>190</v>
      </c>
    </row>
    <row r="257" spans="1:15" ht="46.5" customHeight="1" thickBot="1" x14ac:dyDescent="0.3">
      <c r="A257" s="33">
        <v>217</v>
      </c>
      <c r="B257" s="29" t="s">
        <v>253</v>
      </c>
      <c r="C257" s="37" t="s">
        <v>59</v>
      </c>
      <c r="D257" s="37" t="s">
        <v>254</v>
      </c>
      <c r="E257" s="34" t="s">
        <v>683</v>
      </c>
      <c r="F257" s="29" t="s">
        <v>76</v>
      </c>
      <c r="G257" s="29"/>
      <c r="H257" s="46" t="s">
        <v>316</v>
      </c>
      <c r="I257" s="46"/>
      <c r="J257" s="30"/>
      <c r="K257" s="36"/>
      <c r="L257" s="36"/>
      <c r="M257" s="36"/>
      <c r="N257" s="36"/>
      <c r="O257" s="29" t="s">
        <v>684</v>
      </c>
    </row>
    <row r="258" spans="1:15" ht="64.5" customHeight="1" thickBot="1" x14ac:dyDescent="0.3">
      <c r="A258" s="33">
        <v>218</v>
      </c>
      <c r="B258" s="29" t="s">
        <v>253</v>
      </c>
      <c r="C258" s="37" t="s">
        <v>182</v>
      </c>
      <c r="D258" s="37" t="s">
        <v>254</v>
      </c>
      <c r="E258" s="34" t="s">
        <v>685</v>
      </c>
      <c r="F258" s="29" t="s">
        <v>76</v>
      </c>
      <c r="G258" s="29"/>
      <c r="H258" s="46" t="s">
        <v>686</v>
      </c>
      <c r="I258" s="46"/>
      <c r="J258" s="30">
        <v>105020</v>
      </c>
      <c r="K258" s="36">
        <v>0</v>
      </c>
      <c r="L258" s="36">
        <v>105020</v>
      </c>
      <c r="M258" s="36">
        <v>0</v>
      </c>
      <c r="N258" s="36">
        <v>0</v>
      </c>
      <c r="O258" s="29" t="s">
        <v>686</v>
      </c>
    </row>
    <row r="259" spans="1:15" ht="62.25" customHeight="1" thickBot="1" x14ac:dyDescent="0.3">
      <c r="A259" s="33">
        <v>219</v>
      </c>
      <c r="B259" s="29" t="s">
        <v>253</v>
      </c>
      <c r="C259" s="37" t="s">
        <v>182</v>
      </c>
      <c r="D259" s="37" t="s">
        <v>254</v>
      </c>
      <c r="E259" s="34" t="s">
        <v>687</v>
      </c>
      <c r="F259" s="29" t="s">
        <v>76</v>
      </c>
      <c r="G259" s="29"/>
      <c r="H259" s="46" t="s">
        <v>686</v>
      </c>
      <c r="I259" s="46"/>
      <c r="J259" s="30">
        <v>128620</v>
      </c>
      <c r="K259" s="36">
        <v>0</v>
      </c>
      <c r="L259" s="36">
        <v>123620</v>
      </c>
      <c r="M259" s="36">
        <v>0</v>
      </c>
      <c r="N259" s="36">
        <v>0</v>
      </c>
      <c r="O259" s="29" t="s">
        <v>686</v>
      </c>
    </row>
    <row r="260" spans="1:15" ht="45" customHeight="1" thickBot="1" x14ac:dyDescent="0.3">
      <c r="A260" s="33">
        <v>220</v>
      </c>
      <c r="B260" s="29" t="s">
        <v>253</v>
      </c>
      <c r="C260" s="37" t="s">
        <v>182</v>
      </c>
      <c r="D260" s="37" t="s">
        <v>254</v>
      </c>
      <c r="E260" s="34" t="s">
        <v>688</v>
      </c>
      <c r="F260" s="29" t="s">
        <v>76</v>
      </c>
      <c r="G260" s="29"/>
      <c r="H260" s="46" t="s">
        <v>686</v>
      </c>
      <c r="I260" s="46"/>
      <c r="J260" s="30">
        <v>110920</v>
      </c>
      <c r="K260" s="36">
        <v>0</v>
      </c>
      <c r="L260" s="36">
        <v>110920</v>
      </c>
      <c r="M260" s="36">
        <v>0</v>
      </c>
      <c r="N260" s="36">
        <v>0</v>
      </c>
      <c r="O260" s="29" t="s">
        <v>686</v>
      </c>
    </row>
    <row r="261" spans="1:15" ht="45" customHeight="1" thickBot="1" x14ac:dyDescent="0.3">
      <c r="A261" s="33">
        <v>221</v>
      </c>
      <c r="B261" s="29" t="s">
        <v>253</v>
      </c>
      <c r="C261" s="37" t="s">
        <v>182</v>
      </c>
      <c r="D261" s="37" t="s">
        <v>254</v>
      </c>
      <c r="E261" s="34" t="s">
        <v>689</v>
      </c>
      <c r="F261" s="29" t="s">
        <v>76</v>
      </c>
      <c r="G261" s="29"/>
      <c r="H261" s="46" t="s">
        <v>319</v>
      </c>
      <c r="I261" s="46"/>
      <c r="J261" s="30"/>
      <c r="K261" s="36"/>
      <c r="L261" s="36">
        <v>50000</v>
      </c>
      <c r="M261" s="36"/>
      <c r="N261" s="36"/>
      <c r="O261" s="29" t="s">
        <v>690</v>
      </c>
    </row>
    <row r="262" spans="1:15" ht="45" customHeight="1" thickBot="1" x14ac:dyDescent="0.3">
      <c r="A262" s="106" t="s">
        <v>8</v>
      </c>
      <c r="B262" s="107"/>
      <c r="C262" s="107"/>
      <c r="D262" s="107"/>
      <c r="E262" s="107"/>
      <c r="F262" s="107"/>
      <c r="G262" s="107"/>
      <c r="H262" s="107"/>
      <c r="I262" s="108"/>
      <c r="J262" s="22">
        <f>SUM(J246:J261)</f>
        <v>13908302</v>
      </c>
      <c r="K262" s="23">
        <f>SUM(K246:K261)</f>
        <v>4237278.29</v>
      </c>
      <c r="L262" s="23">
        <f>SUM(L246:L261)</f>
        <v>5459194</v>
      </c>
      <c r="M262" s="23">
        <f>AVERAGE(M246:M261)</f>
        <v>55</v>
      </c>
      <c r="N262" s="23">
        <f>AVERAGE(N246:N261)</f>
        <v>46.428571428571431</v>
      </c>
      <c r="O262" s="28"/>
    </row>
    <row r="263" spans="1:15" ht="45" customHeight="1" thickBot="1" x14ac:dyDescent="0.3">
      <c r="A263" s="129" t="s">
        <v>707</v>
      </c>
      <c r="B263" s="129"/>
      <c r="C263" s="129"/>
      <c r="D263" s="129"/>
      <c r="E263" s="129"/>
      <c r="F263" s="129"/>
      <c r="G263" s="130"/>
      <c r="H263" s="130"/>
      <c r="I263" s="130"/>
      <c r="J263" s="129"/>
      <c r="K263" s="129"/>
      <c r="L263" s="129"/>
      <c r="M263" s="129"/>
      <c r="N263" s="129"/>
      <c r="O263" s="129"/>
    </row>
    <row r="264" spans="1:15" ht="45" customHeight="1" thickBot="1" x14ac:dyDescent="0.3">
      <c r="A264" s="29">
        <v>222</v>
      </c>
      <c r="B264" s="37" t="s">
        <v>496</v>
      </c>
      <c r="C264" s="37" t="s">
        <v>182</v>
      </c>
      <c r="D264" s="34" t="s">
        <v>254</v>
      </c>
      <c r="E264" s="29" t="s">
        <v>536</v>
      </c>
      <c r="F264" s="29" t="s">
        <v>145</v>
      </c>
      <c r="G264" s="46"/>
      <c r="H264" s="46">
        <v>42650</v>
      </c>
      <c r="I264" s="35">
        <v>42842</v>
      </c>
      <c r="J264" s="61">
        <v>645000</v>
      </c>
      <c r="K264" s="36">
        <v>295000</v>
      </c>
      <c r="L264" s="36">
        <v>350000</v>
      </c>
      <c r="M264" s="36">
        <v>60</v>
      </c>
      <c r="N264" s="29">
        <v>50</v>
      </c>
      <c r="O264" s="29" t="s">
        <v>25</v>
      </c>
    </row>
    <row r="265" spans="1:15" ht="45" customHeight="1" thickBot="1" x14ac:dyDescent="0.3">
      <c r="A265" s="29">
        <v>223</v>
      </c>
      <c r="B265" s="37" t="s">
        <v>496</v>
      </c>
      <c r="C265" s="37" t="s">
        <v>182</v>
      </c>
      <c r="D265" s="34" t="s">
        <v>254</v>
      </c>
      <c r="E265" s="29" t="s">
        <v>537</v>
      </c>
      <c r="F265" s="29" t="s">
        <v>145</v>
      </c>
      <c r="G265" s="46"/>
      <c r="H265" s="46">
        <v>42650</v>
      </c>
      <c r="I265" s="35">
        <v>42842</v>
      </c>
      <c r="J265" s="61">
        <v>587000</v>
      </c>
      <c r="K265" s="36">
        <v>469600</v>
      </c>
      <c r="L265" s="36">
        <v>300000</v>
      </c>
      <c r="M265" s="36">
        <v>60</v>
      </c>
      <c r="N265" s="29">
        <v>50</v>
      </c>
      <c r="O265" s="29" t="s">
        <v>25</v>
      </c>
    </row>
    <row r="266" spans="1:15" ht="45" customHeight="1" thickBot="1" x14ac:dyDescent="0.3">
      <c r="A266" s="29">
        <v>224</v>
      </c>
      <c r="B266" s="37" t="s">
        <v>496</v>
      </c>
      <c r="C266" s="37" t="s">
        <v>182</v>
      </c>
      <c r="D266" s="34" t="s">
        <v>254</v>
      </c>
      <c r="E266" s="29" t="s">
        <v>538</v>
      </c>
      <c r="F266" s="29" t="s">
        <v>145</v>
      </c>
      <c r="G266" s="46"/>
      <c r="H266" s="46">
        <v>42636</v>
      </c>
      <c r="I266" s="35">
        <v>42859</v>
      </c>
      <c r="J266" s="61">
        <v>575000</v>
      </c>
      <c r="K266" s="36">
        <v>477250</v>
      </c>
      <c r="L266" s="36">
        <v>400000</v>
      </c>
      <c r="M266" s="36">
        <v>85</v>
      </c>
      <c r="N266" s="29">
        <v>80</v>
      </c>
      <c r="O266" s="29" t="s">
        <v>25</v>
      </c>
    </row>
    <row r="267" spans="1:15" ht="45" customHeight="1" thickBot="1" x14ac:dyDescent="0.3">
      <c r="A267" s="29">
        <v>225</v>
      </c>
      <c r="B267" s="37" t="s">
        <v>496</v>
      </c>
      <c r="C267" s="37" t="s">
        <v>182</v>
      </c>
      <c r="D267" s="34" t="s">
        <v>254</v>
      </c>
      <c r="E267" s="29" t="s">
        <v>539</v>
      </c>
      <c r="F267" s="29" t="s">
        <v>145</v>
      </c>
      <c r="G267" s="46"/>
      <c r="H267" s="46">
        <v>42633</v>
      </c>
      <c r="I267" s="35">
        <v>42845</v>
      </c>
      <c r="J267" s="61">
        <v>560000</v>
      </c>
      <c r="K267" s="36">
        <v>660035</v>
      </c>
      <c r="L267" s="36">
        <v>560000</v>
      </c>
      <c r="M267" s="36">
        <v>100</v>
      </c>
      <c r="N267" s="29">
        <v>100</v>
      </c>
      <c r="O267" s="29" t="s">
        <v>499</v>
      </c>
    </row>
    <row r="268" spans="1:15" ht="45" customHeight="1" thickBot="1" x14ac:dyDescent="0.3">
      <c r="A268" s="29">
        <v>226</v>
      </c>
      <c r="B268" s="37" t="s">
        <v>496</v>
      </c>
      <c r="C268" s="37" t="s">
        <v>182</v>
      </c>
      <c r="D268" s="34" t="s">
        <v>254</v>
      </c>
      <c r="E268" s="29" t="s">
        <v>540</v>
      </c>
      <c r="F268" s="29" t="s">
        <v>145</v>
      </c>
      <c r="G268" s="46"/>
      <c r="H268" s="46">
        <v>42633</v>
      </c>
      <c r="I268" s="35">
        <v>42855</v>
      </c>
      <c r="J268" s="61">
        <v>659000</v>
      </c>
      <c r="K268" s="36">
        <v>560150</v>
      </c>
      <c r="L268" s="36">
        <v>560000</v>
      </c>
      <c r="M268" s="36">
        <v>90</v>
      </c>
      <c r="N268" s="29">
        <v>85</v>
      </c>
      <c r="O268" s="29" t="s">
        <v>25</v>
      </c>
    </row>
    <row r="269" spans="1:15" ht="45" customHeight="1" thickBot="1" x14ac:dyDescent="0.3">
      <c r="A269" s="29">
        <v>227</v>
      </c>
      <c r="B269" s="37" t="s">
        <v>496</v>
      </c>
      <c r="C269" s="37" t="s">
        <v>182</v>
      </c>
      <c r="D269" s="34" t="s">
        <v>254</v>
      </c>
      <c r="E269" s="29" t="s">
        <v>541</v>
      </c>
      <c r="F269" s="29" t="s">
        <v>145</v>
      </c>
      <c r="G269" s="46"/>
      <c r="H269" s="46">
        <v>42633</v>
      </c>
      <c r="I269" s="35">
        <v>42845</v>
      </c>
      <c r="J269" s="61">
        <v>157000</v>
      </c>
      <c r="K269" s="36">
        <v>189842.6</v>
      </c>
      <c r="L269" s="36">
        <v>157000</v>
      </c>
      <c r="M269" s="36">
        <v>100</v>
      </c>
      <c r="N269" s="29">
        <v>100</v>
      </c>
      <c r="O269" s="29" t="s">
        <v>499</v>
      </c>
    </row>
    <row r="270" spans="1:15" ht="45" customHeight="1" thickBot="1" x14ac:dyDescent="0.3">
      <c r="A270" s="29">
        <v>228</v>
      </c>
      <c r="B270" s="37" t="s">
        <v>496</v>
      </c>
      <c r="C270" s="37" t="s">
        <v>182</v>
      </c>
      <c r="D270" s="34" t="s">
        <v>254</v>
      </c>
      <c r="E270" s="29" t="s">
        <v>542</v>
      </c>
      <c r="F270" s="29" t="s">
        <v>145</v>
      </c>
      <c r="G270" s="46"/>
      <c r="H270" s="46">
        <v>42634</v>
      </c>
      <c r="I270" s="35">
        <v>42846</v>
      </c>
      <c r="J270" s="61">
        <v>232500</v>
      </c>
      <c r="K270" s="36">
        <v>139500</v>
      </c>
      <c r="L270" s="36">
        <v>90000</v>
      </c>
      <c r="M270" s="36">
        <v>40</v>
      </c>
      <c r="N270" s="29">
        <v>30</v>
      </c>
      <c r="O270" s="29" t="s">
        <v>25</v>
      </c>
    </row>
    <row r="271" spans="1:15" ht="45" customHeight="1" thickBot="1" x14ac:dyDescent="0.3">
      <c r="A271" s="29">
        <v>229</v>
      </c>
      <c r="B271" s="37" t="s">
        <v>496</v>
      </c>
      <c r="C271" s="37" t="s">
        <v>182</v>
      </c>
      <c r="D271" s="34" t="s">
        <v>254</v>
      </c>
      <c r="E271" s="29" t="s">
        <v>543</v>
      </c>
      <c r="F271" s="29" t="s">
        <v>145</v>
      </c>
      <c r="G271" s="46"/>
      <c r="H271" s="46">
        <v>42620</v>
      </c>
      <c r="I271" s="35">
        <v>42856</v>
      </c>
      <c r="J271" s="61">
        <v>244300</v>
      </c>
      <c r="K271" s="36">
        <v>72960.399999999994</v>
      </c>
      <c r="L271" s="36">
        <v>160000</v>
      </c>
      <c r="M271" s="36">
        <v>70</v>
      </c>
      <c r="N271" s="29">
        <v>65</v>
      </c>
      <c r="O271" s="29" t="s">
        <v>25</v>
      </c>
    </row>
    <row r="272" spans="1:15" ht="45" customHeight="1" thickBot="1" x14ac:dyDescent="0.3">
      <c r="A272" s="29">
        <v>230</v>
      </c>
      <c r="B272" s="37" t="s">
        <v>496</v>
      </c>
      <c r="C272" s="37" t="s">
        <v>182</v>
      </c>
      <c r="D272" s="34" t="s">
        <v>254</v>
      </c>
      <c r="E272" s="29" t="s">
        <v>544</v>
      </c>
      <c r="F272" s="29" t="s">
        <v>145</v>
      </c>
      <c r="G272" s="46"/>
      <c r="H272" s="46">
        <v>42619</v>
      </c>
      <c r="I272" s="35">
        <v>42490</v>
      </c>
      <c r="J272" s="61">
        <v>243000</v>
      </c>
      <c r="K272" s="36">
        <v>100359</v>
      </c>
      <c r="L272" s="36">
        <v>60000</v>
      </c>
      <c r="M272" s="36">
        <v>40</v>
      </c>
      <c r="N272" s="29">
        <v>30</v>
      </c>
      <c r="O272" s="29" t="s">
        <v>25</v>
      </c>
    </row>
    <row r="273" spans="1:15" ht="45" customHeight="1" thickBot="1" x14ac:dyDescent="0.3">
      <c r="A273" s="29">
        <v>231</v>
      </c>
      <c r="B273" s="37" t="s">
        <v>496</v>
      </c>
      <c r="C273" s="37" t="s">
        <v>182</v>
      </c>
      <c r="D273" s="34" t="s">
        <v>254</v>
      </c>
      <c r="E273" s="29" t="s">
        <v>545</v>
      </c>
      <c r="F273" s="29" t="s">
        <v>145</v>
      </c>
      <c r="G273" s="46"/>
      <c r="H273" s="46">
        <v>42619</v>
      </c>
      <c r="I273" s="35">
        <v>42854</v>
      </c>
      <c r="J273" s="61">
        <v>414000</v>
      </c>
      <c r="K273" s="36">
        <v>170982</v>
      </c>
      <c r="L273" s="36">
        <v>360000</v>
      </c>
      <c r="M273" s="36">
        <v>75</v>
      </c>
      <c r="N273" s="29">
        <v>70</v>
      </c>
      <c r="O273" s="29" t="s">
        <v>25</v>
      </c>
    </row>
    <row r="274" spans="1:15" ht="45" customHeight="1" thickBot="1" x14ac:dyDescent="0.3">
      <c r="A274" s="29">
        <v>232</v>
      </c>
      <c r="B274" s="37" t="s">
        <v>496</v>
      </c>
      <c r="C274" s="37" t="s">
        <v>182</v>
      </c>
      <c r="D274" s="34" t="s">
        <v>254</v>
      </c>
      <c r="E274" s="29" t="s">
        <v>546</v>
      </c>
      <c r="F274" s="29" t="s">
        <v>145</v>
      </c>
      <c r="G274" s="46"/>
      <c r="H274" s="46">
        <v>42634</v>
      </c>
      <c r="I274" s="35">
        <v>42856</v>
      </c>
      <c r="J274" s="61">
        <v>125250</v>
      </c>
      <c r="K274" s="36">
        <v>74315.899999999994</v>
      </c>
      <c r="L274" s="36">
        <v>120000</v>
      </c>
      <c r="M274" s="36">
        <v>95</v>
      </c>
      <c r="N274" s="29">
        <v>90</v>
      </c>
      <c r="O274" s="29" t="s">
        <v>25</v>
      </c>
    </row>
    <row r="275" spans="1:15" ht="54" customHeight="1" thickBot="1" x14ac:dyDescent="0.3">
      <c r="A275" s="29">
        <v>233</v>
      </c>
      <c r="B275" s="37" t="s">
        <v>496</v>
      </c>
      <c r="C275" s="37" t="s">
        <v>59</v>
      </c>
      <c r="D275" s="34" t="s">
        <v>254</v>
      </c>
      <c r="E275" s="29" t="s">
        <v>693</v>
      </c>
      <c r="F275" s="29" t="s">
        <v>145</v>
      </c>
      <c r="G275" s="46"/>
      <c r="H275" s="46" t="s">
        <v>682</v>
      </c>
      <c r="I275" s="35"/>
      <c r="J275" s="61">
        <v>7333000</v>
      </c>
      <c r="K275" s="36">
        <v>0</v>
      </c>
      <c r="L275" s="36">
        <v>6796846</v>
      </c>
      <c r="M275" s="36">
        <v>0</v>
      </c>
      <c r="N275" s="29">
        <v>0</v>
      </c>
      <c r="O275" s="29" t="s">
        <v>694</v>
      </c>
    </row>
    <row r="276" spans="1:15" ht="45" customHeight="1" thickBot="1" x14ac:dyDescent="0.3">
      <c r="A276" s="29">
        <v>234</v>
      </c>
      <c r="B276" s="37" t="s">
        <v>496</v>
      </c>
      <c r="C276" s="37" t="s">
        <v>59</v>
      </c>
      <c r="D276" s="34" t="s">
        <v>254</v>
      </c>
      <c r="E276" s="29" t="s">
        <v>695</v>
      </c>
      <c r="F276" s="29" t="s">
        <v>145</v>
      </c>
      <c r="G276" s="46"/>
      <c r="H276" s="46">
        <v>42863</v>
      </c>
      <c r="I276" s="35">
        <v>42908</v>
      </c>
      <c r="J276" s="61">
        <v>146000</v>
      </c>
      <c r="K276" s="36">
        <v>189572</v>
      </c>
      <c r="L276" s="36">
        <v>0</v>
      </c>
      <c r="M276" s="36">
        <v>100</v>
      </c>
      <c r="N276" s="29">
        <v>100</v>
      </c>
      <c r="O276" s="29" t="s">
        <v>499</v>
      </c>
    </row>
    <row r="277" spans="1:15" ht="54" customHeight="1" thickBot="1" x14ac:dyDescent="0.3">
      <c r="A277" s="29">
        <v>235</v>
      </c>
      <c r="B277" s="37" t="s">
        <v>496</v>
      </c>
      <c r="C277" s="37" t="s">
        <v>59</v>
      </c>
      <c r="D277" s="34" t="s">
        <v>254</v>
      </c>
      <c r="E277" s="29" t="s">
        <v>696</v>
      </c>
      <c r="F277" s="29" t="s">
        <v>145</v>
      </c>
      <c r="G277" s="46"/>
      <c r="H277" s="46">
        <v>42930</v>
      </c>
      <c r="I277" s="35">
        <v>43020</v>
      </c>
      <c r="J277" s="61">
        <v>290000</v>
      </c>
      <c r="K277" s="36">
        <v>290000</v>
      </c>
      <c r="L277" s="36">
        <v>0</v>
      </c>
      <c r="M277" s="36">
        <v>5</v>
      </c>
      <c r="N277" s="29">
        <v>0</v>
      </c>
      <c r="O277" s="29" t="s">
        <v>25</v>
      </c>
    </row>
    <row r="278" spans="1:15" ht="45" customHeight="1" thickBot="1" x14ac:dyDescent="0.3">
      <c r="A278" s="29">
        <v>236</v>
      </c>
      <c r="B278" s="37" t="s">
        <v>496</v>
      </c>
      <c r="C278" s="37" t="s">
        <v>194</v>
      </c>
      <c r="D278" s="34" t="s">
        <v>254</v>
      </c>
      <c r="E278" s="29" t="s">
        <v>697</v>
      </c>
      <c r="F278" s="29" t="s">
        <v>145</v>
      </c>
      <c r="G278" s="46"/>
      <c r="H278" s="46">
        <v>42865</v>
      </c>
      <c r="I278" s="35">
        <v>42910</v>
      </c>
      <c r="J278" s="61">
        <v>44500</v>
      </c>
      <c r="K278" s="36">
        <v>44500</v>
      </c>
      <c r="L278" s="36">
        <v>0</v>
      </c>
      <c r="M278" s="36">
        <v>100</v>
      </c>
      <c r="N278" s="29">
        <v>100</v>
      </c>
      <c r="O278" s="29" t="s">
        <v>499</v>
      </c>
    </row>
    <row r="279" spans="1:15" ht="45" customHeight="1" thickBot="1" x14ac:dyDescent="0.3">
      <c r="A279" s="29">
        <v>237</v>
      </c>
      <c r="B279" s="37" t="s">
        <v>496</v>
      </c>
      <c r="C279" s="37" t="s">
        <v>194</v>
      </c>
      <c r="D279" s="34" t="s">
        <v>254</v>
      </c>
      <c r="E279" s="29" t="s">
        <v>698</v>
      </c>
      <c r="F279" s="29" t="s">
        <v>145</v>
      </c>
      <c r="G279" s="46"/>
      <c r="H279" s="46">
        <v>42867</v>
      </c>
      <c r="I279" s="35">
        <v>42957</v>
      </c>
      <c r="J279" s="61">
        <v>67500</v>
      </c>
      <c r="K279" s="36">
        <v>67500</v>
      </c>
      <c r="L279" s="36">
        <v>0</v>
      </c>
      <c r="M279" s="36">
        <v>0</v>
      </c>
      <c r="N279" s="29">
        <v>0</v>
      </c>
      <c r="O279" s="29" t="s">
        <v>25</v>
      </c>
    </row>
    <row r="280" spans="1:15" ht="45" customHeight="1" thickBot="1" x14ac:dyDescent="0.3">
      <c r="A280" s="131" t="s">
        <v>8</v>
      </c>
      <c r="B280" s="132"/>
      <c r="C280" s="132"/>
      <c r="D280" s="132"/>
      <c r="E280" s="132"/>
      <c r="F280" s="132"/>
      <c r="G280" s="132"/>
      <c r="H280" s="132"/>
      <c r="I280" s="108"/>
      <c r="J280" s="22">
        <v>12323050</v>
      </c>
      <c r="K280" s="23">
        <v>3801566.9</v>
      </c>
      <c r="L280" s="23">
        <v>9913846</v>
      </c>
      <c r="M280" s="23">
        <f>AVERAGE(M264:M279)</f>
        <v>63.75</v>
      </c>
      <c r="N280" s="85">
        <f>AVERAGE(N264:N279)</f>
        <v>59.375</v>
      </c>
      <c r="O280" s="85"/>
    </row>
    <row r="281" spans="1:15" ht="45" customHeight="1" thickBot="1" x14ac:dyDescent="0.3">
      <c r="A281" s="129" t="s">
        <v>278</v>
      </c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</row>
    <row r="282" spans="1:15" ht="45" customHeight="1" thickBot="1" x14ac:dyDescent="0.3">
      <c r="A282" s="33">
        <v>238</v>
      </c>
      <c r="B282" s="29" t="s">
        <v>279</v>
      </c>
      <c r="C282" s="37" t="s">
        <v>182</v>
      </c>
      <c r="D282" s="37" t="s">
        <v>162</v>
      </c>
      <c r="E282" s="34" t="s">
        <v>265</v>
      </c>
      <c r="F282" s="29" t="s">
        <v>183</v>
      </c>
      <c r="G282" s="29"/>
      <c r="H282" s="46">
        <v>42549</v>
      </c>
      <c r="I282" s="46">
        <v>42969</v>
      </c>
      <c r="J282" s="30">
        <v>8743800</v>
      </c>
      <c r="K282" s="36">
        <v>1138696.3899999999</v>
      </c>
      <c r="L282" s="36">
        <v>9882496</v>
      </c>
      <c r="M282" s="36">
        <v>70</v>
      </c>
      <c r="N282" s="36">
        <v>20</v>
      </c>
      <c r="O282" s="29" t="s">
        <v>25</v>
      </c>
    </row>
    <row r="283" spans="1:15" ht="45" customHeight="1" thickBot="1" x14ac:dyDescent="0.3">
      <c r="A283" s="33">
        <v>239</v>
      </c>
      <c r="B283" s="29" t="s">
        <v>279</v>
      </c>
      <c r="C283" s="37" t="s">
        <v>266</v>
      </c>
      <c r="D283" s="37" t="s">
        <v>162</v>
      </c>
      <c r="E283" s="34" t="s">
        <v>267</v>
      </c>
      <c r="F283" s="29" t="s">
        <v>183</v>
      </c>
      <c r="G283" s="29"/>
      <c r="H283" s="46">
        <v>42597</v>
      </c>
      <c r="I283" s="46">
        <v>42673</v>
      </c>
      <c r="J283" s="30">
        <v>604750</v>
      </c>
      <c r="K283" s="36">
        <v>400507.59</v>
      </c>
      <c r="L283" s="36">
        <v>1005258</v>
      </c>
      <c r="M283" s="36">
        <v>100</v>
      </c>
      <c r="N283" s="36">
        <v>70</v>
      </c>
      <c r="O283" s="29" t="s">
        <v>25</v>
      </c>
    </row>
    <row r="284" spans="1:15" ht="45" customHeight="1" thickBot="1" x14ac:dyDescent="0.3">
      <c r="A284" s="33">
        <v>240</v>
      </c>
      <c r="B284" s="29" t="s">
        <v>279</v>
      </c>
      <c r="C284" s="37" t="s">
        <v>182</v>
      </c>
      <c r="D284" s="37" t="s">
        <v>162</v>
      </c>
      <c r="E284" s="34" t="s">
        <v>268</v>
      </c>
      <c r="F284" s="29" t="s">
        <v>183</v>
      </c>
      <c r="G284" s="29"/>
      <c r="H284" s="46">
        <v>42649</v>
      </c>
      <c r="I284" s="46">
        <v>42710</v>
      </c>
      <c r="J284" s="30">
        <v>389400</v>
      </c>
      <c r="K284" s="36">
        <v>149326.25</v>
      </c>
      <c r="L284" s="36">
        <v>538726</v>
      </c>
      <c r="M284" s="36">
        <v>80</v>
      </c>
      <c r="N284" s="36">
        <v>38</v>
      </c>
      <c r="O284" s="29" t="s">
        <v>283</v>
      </c>
    </row>
    <row r="285" spans="1:15" ht="45" customHeight="1" thickBot="1" x14ac:dyDescent="0.3">
      <c r="A285" s="33">
        <v>241</v>
      </c>
      <c r="B285" s="29" t="s">
        <v>279</v>
      </c>
      <c r="C285" s="37" t="s">
        <v>266</v>
      </c>
      <c r="D285" s="37" t="s">
        <v>162</v>
      </c>
      <c r="E285" s="34" t="s">
        <v>269</v>
      </c>
      <c r="F285" s="29" t="s">
        <v>183</v>
      </c>
      <c r="G285" s="29"/>
      <c r="H285" s="46">
        <v>42683</v>
      </c>
      <c r="I285" s="46"/>
      <c r="J285" s="30">
        <v>2500000</v>
      </c>
      <c r="K285" s="36"/>
      <c r="L285" s="36">
        <f t="shared" ref="L285:L289" si="6">SUM(J285:K285)</f>
        <v>2500000</v>
      </c>
      <c r="M285" s="36">
        <v>90</v>
      </c>
      <c r="N285" s="36">
        <v>0</v>
      </c>
      <c r="O285" s="29" t="s">
        <v>25</v>
      </c>
    </row>
    <row r="286" spans="1:15" ht="45" customHeight="1" thickBot="1" x14ac:dyDescent="0.3">
      <c r="A286" s="33">
        <v>242</v>
      </c>
      <c r="B286" s="29" t="s">
        <v>279</v>
      </c>
      <c r="C286" s="37" t="s">
        <v>270</v>
      </c>
      <c r="D286" s="37" t="s">
        <v>162</v>
      </c>
      <c r="E286" s="34" t="s">
        <v>271</v>
      </c>
      <c r="F286" s="29" t="s">
        <v>183</v>
      </c>
      <c r="G286" s="29"/>
      <c r="H286" s="46"/>
      <c r="I286" s="46"/>
      <c r="J286" s="30">
        <v>649000</v>
      </c>
      <c r="K286" s="36"/>
      <c r="L286" s="36">
        <f t="shared" si="6"/>
        <v>649000</v>
      </c>
      <c r="M286" s="36"/>
      <c r="N286" s="36"/>
      <c r="O286" s="29" t="s">
        <v>578</v>
      </c>
    </row>
    <row r="287" spans="1:15" ht="45" customHeight="1" thickBot="1" x14ac:dyDescent="0.3">
      <c r="A287" s="33">
        <v>243</v>
      </c>
      <c r="B287" s="29" t="s">
        <v>279</v>
      </c>
      <c r="C287" s="37" t="s">
        <v>182</v>
      </c>
      <c r="D287" s="37" t="s">
        <v>162</v>
      </c>
      <c r="E287" s="34" t="s">
        <v>272</v>
      </c>
      <c r="F287" s="29" t="s">
        <v>183</v>
      </c>
      <c r="G287" s="29"/>
      <c r="H287" s="46"/>
      <c r="I287" s="46"/>
      <c r="J287" s="30">
        <v>3481000</v>
      </c>
      <c r="K287" s="36"/>
      <c r="L287" s="36">
        <f t="shared" si="6"/>
        <v>3481000</v>
      </c>
      <c r="M287" s="36">
        <v>20</v>
      </c>
      <c r="N287" s="36"/>
      <c r="O287" s="29" t="s">
        <v>283</v>
      </c>
    </row>
    <row r="288" spans="1:15" ht="45" customHeight="1" thickBot="1" x14ac:dyDescent="0.3">
      <c r="A288" s="33">
        <v>244</v>
      </c>
      <c r="B288" s="29" t="s">
        <v>279</v>
      </c>
      <c r="C288" s="37" t="s">
        <v>273</v>
      </c>
      <c r="D288" s="37" t="s">
        <v>162</v>
      </c>
      <c r="E288" s="34" t="s">
        <v>380</v>
      </c>
      <c r="F288" s="29" t="s">
        <v>183</v>
      </c>
      <c r="G288" s="29"/>
      <c r="H288" s="46"/>
      <c r="I288" s="46"/>
      <c r="J288" s="30">
        <v>6510060</v>
      </c>
      <c r="K288" s="36"/>
      <c r="L288" s="36">
        <f t="shared" si="6"/>
        <v>6510060</v>
      </c>
      <c r="M288" s="36"/>
      <c r="N288" s="36"/>
      <c r="O288" s="29" t="s">
        <v>579</v>
      </c>
    </row>
    <row r="289" spans="1:15" ht="45" customHeight="1" thickBot="1" x14ac:dyDescent="0.3">
      <c r="A289" s="33">
        <v>245</v>
      </c>
      <c r="B289" s="29" t="s">
        <v>279</v>
      </c>
      <c r="C289" s="37" t="s">
        <v>266</v>
      </c>
      <c r="D289" s="37" t="s">
        <v>162</v>
      </c>
      <c r="E289" s="34" t="s">
        <v>274</v>
      </c>
      <c r="F289" s="29" t="s">
        <v>183</v>
      </c>
      <c r="G289" s="29"/>
      <c r="H289" s="46"/>
      <c r="I289" s="46"/>
      <c r="J289" s="30">
        <v>1500000</v>
      </c>
      <c r="K289" s="36"/>
      <c r="L289" s="36">
        <f t="shared" si="6"/>
        <v>1500000</v>
      </c>
      <c r="M289" s="36"/>
      <c r="N289" s="36"/>
      <c r="O289" s="29" t="s">
        <v>580</v>
      </c>
    </row>
    <row r="290" spans="1:15" ht="45" customHeight="1" thickBot="1" x14ac:dyDescent="0.3">
      <c r="A290" s="33">
        <v>246</v>
      </c>
      <c r="B290" s="29" t="s">
        <v>279</v>
      </c>
      <c r="C290" s="37" t="s">
        <v>266</v>
      </c>
      <c r="D290" s="37" t="s">
        <v>162</v>
      </c>
      <c r="E290" s="34" t="s">
        <v>275</v>
      </c>
      <c r="F290" s="29" t="s">
        <v>183</v>
      </c>
      <c r="G290" s="29"/>
      <c r="H290" s="46"/>
      <c r="I290" s="46"/>
      <c r="J290" s="30"/>
      <c r="K290" s="36"/>
      <c r="L290" s="36"/>
      <c r="M290" s="36"/>
      <c r="N290" s="36"/>
      <c r="O290" s="29" t="s">
        <v>53</v>
      </c>
    </row>
    <row r="291" spans="1:15" ht="45" customHeight="1" thickBot="1" x14ac:dyDescent="0.3">
      <c r="A291" s="33">
        <v>247</v>
      </c>
      <c r="B291" s="29" t="s">
        <v>279</v>
      </c>
      <c r="C291" s="37" t="s">
        <v>266</v>
      </c>
      <c r="D291" s="37" t="s">
        <v>162</v>
      </c>
      <c r="E291" s="34" t="s">
        <v>276</v>
      </c>
      <c r="F291" s="29" t="s">
        <v>183</v>
      </c>
      <c r="G291" s="29"/>
      <c r="H291" s="46"/>
      <c r="I291" s="46"/>
      <c r="J291" s="30"/>
      <c r="K291" s="36"/>
      <c r="L291" s="36"/>
      <c r="M291" s="36"/>
      <c r="N291" s="36"/>
      <c r="O291" s="29" t="s">
        <v>53</v>
      </c>
    </row>
    <row r="292" spans="1:15" ht="45" customHeight="1" thickBot="1" x14ac:dyDescent="0.3">
      <c r="A292" s="33">
        <v>248</v>
      </c>
      <c r="B292" s="29" t="s">
        <v>279</v>
      </c>
      <c r="C292" s="37" t="s">
        <v>266</v>
      </c>
      <c r="D292" s="37" t="s">
        <v>162</v>
      </c>
      <c r="E292" s="34" t="s">
        <v>277</v>
      </c>
      <c r="F292" s="29" t="s">
        <v>183</v>
      </c>
      <c r="G292" s="29"/>
      <c r="H292" s="46"/>
      <c r="I292" s="46"/>
      <c r="J292" s="30"/>
      <c r="K292" s="36"/>
      <c r="L292" s="36"/>
      <c r="M292" s="36"/>
      <c r="N292" s="36"/>
      <c r="O292" s="29" t="s">
        <v>53</v>
      </c>
    </row>
    <row r="293" spans="1:15" ht="45" customHeight="1" thickBot="1" x14ac:dyDescent="0.3">
      <c r="A293" s="33">
        <v>249</v>
      </c>
      <c r="B293" s="29" t="s">
        <v>279</v>
      </c>
      <c r="C293" s="37" t="s">
        <v>194</v>
      </c>
      <c r="D293" s="37" t="s">
        <v>162</v>
      </c>
      <c r="E293" s="34" t="s">
        <v>500</v>
      </c>
      <c r="F293" s="29" t="s">
        <v>183</v>
      </c>
      <c r="G293" s="29"/>
      <c r="H293" s="46"/>
      <c r="I293" s="46"/>
      <c r="J293" s="30">
        <v>88000</v>
      </c>
      <c r="K293" s="36"/>
      <c r="L293" s="36">
        <f t="shared" ref="L293:L301" si="7">SUM(J293:K293)</f>
        <v>88000</v>
      </c>
      <c r="M293" s="36">
        <v>100</v>
      </c>
      <c r="N293" s="36"/>
      <c r="O293" s="29" t="s">
        <v>499</v>
      </c>
    </row>
    <row r="294" spans="1:15" ht="45" customHeight="1" thickBot="1" x14ac:dyDescent="0.3">
      <c r="A294" s="33">
        <v>250</v>
      </c>
      <c r="B294" s="29" t="s">
        <v>279</v>
      </c>
      <c r="C294" s="37" t="s">
        <v>225</v>
      </c>
      <c r="D294" s="37" t="s">
        <v>162</v>
      </c>
      <c r="E294" s="34" t="s">
        <v>501</v>
      </c>
      <c r="F294" s="29" t="s">
        <v>183</v>
      </c>
      <c r="G294" s="29"/>
      <c r="H294" s="46"/>
      <c r="I294" s="46"/>
      <c r="J294" s="30">
        <v>88500</v>
      </c>
      <c r="K294" s="36"/>
      <c r="L294" s="36">
        <f t="shared" si="7"/>
        <v>88500</v>
      </c>
      <c r="M294" s="36">
        <v>100</v>
      </c>
      <c r="N294" s="36"/>
      <c r="O294" s="29" t="s">
        <v>283</v>
      </c>
    </row>
    <row r="295" spans="1:15" ht="45" customHeight="1" thickBot="1" x14ac:dyDescent="0.3">
      <c r="A295" s="33">
        <v>251</v>
      </c>
      <c r="B295" s="29" t="s">
        <v>279</v>
      </c>
      <c r="C295" s="37" t="s">
        <v>225</v>
      </c>
      <c r="D295" s="37" t="s">
        <v>162</v>
      </c>
      <c r="E295" s="34" t="s">
        <v>502</v>
      </c>
      <c r="F295" s="29" t="s">
        <v>183</v>
      </c>
      <c r="G295" s="29"/>
      <c r="H295" s="46"/>
      <c r="I295" s="46"/>
      <c r="J295" s="30">
        <v>27000</v>
      </c>
      <c r="K295" s="36"/>
      <c r="L295" s="36">
        <f t="shared" si="7"/>
        <v>27000</v>
      </c>
      <c r="M295" s="36">
        <v>100</v>
      </c>
      <c r="N295" s="36"/>
      <c r="O295" s="29" t="s">
        <v>499</v>
      </c>
    </row>
    <row r="296" spans="1:15" ht="45" customHeight="1" thickBot="1" x14ac:dyDescent="0.3">
      <c r="A296" s="33">
        <v>252</v>
      </c>
      <c r="B296" s="29" t="s">
        <v>279</v>
      </c>
      <c r="C296" s="37" t="s">
        <v>266</v>
      </c>
      <c r="D296" s="37" t="s">
        <v>162</v>
      </c>
      <c r="E296" s="34" t="s">
        <v>503</v>
      </c>
      <c r="F296" s="29" t="s">
        <v>183</v>
      </c>
      <c r="G296" s="29"/>
      <c r="H296" s="46"/>
      <c r="I296" s="46"/>
      <c r="J296" s="30">
        <v>159570</v>
      </c>
      <c r="K296" s="36"/>
      <c r="L296" s="36">
        <f t="shared" si="7"/>
        <v>159570</v>
      </c>
      <c r="M296" s="36">
        <v>100</v>
      </c>
      <c r="N296" s="36"/>
      <c r="O296" s="29" t="s">
        <v>25</v>
      </c>
    </row>
    <row r="297" spans="1:15" ht="45" customHeight="1" thickBot="1" x14ac:dyDescent="0.3">
      <c r="A297" s="33">
        <v>253</v>
      </c>
      <c r="B297" s="29" t="s">
        <v>279</v>
      </c>
      <c r="C297" s="37" t="s">
        <v>273</v>
      </c>
      <c r="D297" s="37" t="s">
        <v>162</v>
      </c>
      <c r="E297" s="34" t="s">
        <v>504</v>
      </c>
      <c r="F297" s="29" t="s">
        <v>183</v>
      </c>
      <c r="G297" s="29"/>
      <c r="H297" s="46"/>
      <c r="I297" s="46"/>
      <c r="J297" s="30">
        <v>1210000</v>
      </c>
      <c r="K297" s="36"/>
      <c r="L297" s="36">
        <f t="shared" si="7"/>
        <v>1210000</v>
      </c>
      <c r="M297" s="36">
        <v>100</v>
      </c>
      <c r="N297" s="36"/>
      <c r="O297" s="29" t="s">
        <v>499</v>
      </c>
    </row>
    <row r="298" spans="1:15" ht="45" customHeight="1" thickBot="1" x14ac:dyDescent="0.3">
      <c r="A298" s="33">
        <v>254</v>
      </c>
      <c r="B298" s="29" t="s">
        <v>279</v>
      </c>
      <c r="C298" s="37" t="s">
        <v>225</v>
      </c>
      <c r="D298" s="37" t="s">
        <v>162</v>
      </c>
      <c r="E298" s="34" t="s">
        <v>505</v>
      </c>
      <c r="F298" s="29" t="s">
        <v>183</v>
      </c>
      <c r="G298" s="29"/>
      <c r="H298" s="46"/>
      <c r="I298" s="46"/>
      <c r="J298" s="30">
        <v>85000</v>
      </c>
      <c r="K298" s="36"/>
      <c r="L298" s="36">
        <f t="shared" si="7"/>
        <v>85000</v>
      </c>
      <c r="M298" s="36">
        <v>100</v>
      </c>
      <c r="N298" s="36"/>
      <c r="O298" s="29" t="s">
        <v>78</v>
      </c>
    </row>
    <row r="299" spans="1:15" ht="45" customHeight="1" thickBot="1" x14ac:dyDescent="0.3">
      <c r="A299" s="33">
        <v>255</v>
      </c>
      <c r="B299" s="29" t="s">
        <v>279</v>
      </c>
      <c r="C299" s="37" t="s">
        <v>266</v>
      </c>
      <c r="D299" s="37" t="s">
        <v>162</v>
      </c>
      <c r="E299" s="34" t="s">
        <v>506</v>
      </c>
      <c r="F299" s="29" t="s">
        <v>183</v>
      </c>
      <c r="G299" s="29"/>
      <c r="H299" s="46"/>
      <c r="I299" s="46"/>
      <c r="J299" s="30">
        <v>175271</v>
      </c>
      <c r="K299" s="36"/>
      <c r="L299" s="36">
        <f t="shared" si="7"/>
        <v>175271</v>
      </c>
      <c r="M299" s="36">
        <v>100</v>
      </c>
      <c r="N299" s="36"/>
      <c r="O299" s="29" t="s">
        <v>499</v>
      </c>
    </row>
    <row r="300" spans="1:15" ht="45" customHeight="1" thickBot="1" x14ac:dyDescent="0.3">
      <c r="A300" s="33">
        <v>256</v>
      </c>
      <c r="B300" s="29" t="s">
        <v>279</v>
      </c>
      <c r="C300" s="37" t="s">
        <v>225</v>
      </c>
      <c r="D300" s="37" t="s">
        <v>162</v>
      </c>
      <c r="E300" s="34" t="s">
        <v>507</v>
      </c>
      <c r="F300" s="29" t="s">
        <v>183</v>
      </c>
      <c r="G300" s="29"/>
      <c r="H300" s="46"/>
      <c r="I300" s="46"/>
      <c r="J300" s="30">
        <v>34850</v>
      </c>
      <c r="K300" s="36"/>
      <c r="L300" s="36">
        <f t="shared" si="7"/>
        <v>34850</v>
      </c>
      <c r="M300" s="36">
        <v>100</v>
      </c>
      <c r="N300" s="36"/>
      <c r="O300" s="29" t="s">
        <v>499</v>
      </c>
    </row>
    <row r="301" spans="1:15" ht="45" customHeight="1" thickBot="1" x14ac:dyDescent="0.3">
      <c r="A301" s="33">
        <v>257</v>
      </c>
      <c r="B301" s="29" t="s">
        <v>279</v>
      </c>
      <c r="C301" s="37" t="s">
        <v>225</v>
      </c>
      <c r="D301" s="37" t="s">
        <v>162</v>
      </c>
      <c r="E301" s="34" t="s">
        <v>508</v>
      </c>
      <c r="F301" s="29" t="s">
        <v>183</v>
      </c>
      <c r="G301" s="29"/>
      <c r="H301" s="46"/>
      <c r="I301" s="46"/>
      <c r="J301" s="30">
        <v>420000</v>
      </c>
      <c r="K301" s="36"/>
      <c r="L301" s="36">
        <f t="shared" si="7"/>
        <v>420000</v>
      </c>
      <c r="M301" s="36">
        <v>30</v>
      </c>
      <c r="N301" s="36"/>
      <c r="O301" s="29" t="s">
        <v>283</v>
      </c>
    </row>
    <row r="302" spans="1:15" ht="45" customHeight="1" thickBot="1" x14ac:dyDescent="0.3">
      <c r="A302" s="33">
        <v>258</v>
      </c>
      <c r="B302" s="29" t="s">
        <v>279</v>
      </c>
      <c r="C302" s="37" t="s">
        <v>182</v>
      </c>
      <c r="D302" s="37" t="s">
        <v>162</v>
      </c>
      <c r="E302" s="34" t="s">
        <v>581</v>
      </c>
      <c r="F302" s="29" t="s">
        <v>183</v>
      </c>
      <c r="G302" s="29"/>
      <c r="H302" s="46"/>
      <c r="I302" s="46"/>
      <c r="J302" s="30" t="s">
        <v>582</v>
      </c>
      <c r="K302" s="36"/>
      <c r="L302" s="36"/>
      <c r="M302" s="36">
        <v>100</v>
      </c>
      <c r="N302" s="36"/>
      <c r="O302" s="29" t="s">
        <v>25</v>
      </c>
    </row>
    <row r="303" spans="1:15" ht="45" customHeight="1" thickBot="1" x14ac:dyDescent="0.3">
      <c r="A303" s="33">
        <v>259</v>
      </c>
      <c r="B303" s="29" t="s">
        <v>279</v>
      </c>
      <c r="C303" s="37" t="s">
        <v>182</v>
      </c>
      <c r="D303" s="37" t="s">
        <v>162</v>
      </c>
      <c r="E303" s="34" t="s">
        <v>583</v>
      </c>
      <c r="F303" s="29" t="s">
        <v>183</v>
      </c>
      <c r="G303" s="29"/>
      <c r="H303" s="46"/>
      <c r="I303" s="46"/>
      <c r="J303" s="30">
        <v>48380</v>
      </c>
      <c r="K303" s="36"/>
      <c r="L303" s="36">
        <f t="shared" ref="L303:L308" si="8">SUM(J303:K303)</f>
        <v>48380</v>
      </c>
      <c r="M303" s="36">
        <v>100</v>
      </c>
      <c r="N303" s="36"/>
      <c r="O303" s="29" t="s">
        <v>25</v>
      </c>
    </row>
    <row r="304" spans="1:15" ht="45" customHeight="1" thickBot="1" x14ac:dyDescent="0.3">
      <c r="A304" s="33">
        <v>260</v>
      </c>
      <c r="B304" s="29" t="s">
        <v>279</v>
      </c>
      <c r="C304" s="37" t="s">
        <v>225</v>
      </c>
      <c r="D304" s="37" t="s">
        <v>162</v>
      </c>
      <c r="E304" s="34" t="s">
        <v>584</v>
      </c>
      <c r="F304" s="29" t="s">
        <v>183</v>
      </c>
      <c r="G304" s="29"/>
      <c r="H304" s="46"/>
      <c r="I304" s="46"/>
      <c r="J304" s="30">
        <v>43660</v>
      </c>
      <c r="K304" s="36"/>
      <c r="L304" s="36">
        <f t="shared" si="8"/>
        <v>43660</v>
      </c>
      <c r="M304" s="36">
        <v>100</v>
      </c>
      <c r="N304" s="36"/>
      <c r="O304" s="29" t="s">
        <v>25</v>
      </c>
    </row>
    <row r="305" spans="1:15" ht="45" customHeight="1" thickBot="1" x14ac:dyDescent="0.3">
      <c r="A305" s="33">
        <v>261</v>
      </c>
      <c r="B305" s="29" t="s">
        <v>279</v>
      </c>
      <c r="C305" s="37" t="s">
        <v>225</v>
      </c>
      <c r="D305" s="37" t="s">
        <v>162</v>
      </c>
      <c r="E305" s="34" t="s">
        <v>585</v>
      </c>
      <c r="F305" s="29" t="s">
        <v>183</v>
      </c>
      <c r="G305" s="29"/>
      <c r="H305" s="46"/>
      <c r="I305" s="46"/>
      <c r="J305" s="30">
        <v>34220</v>
      </c>
      <c r="K305" s="36"/>
      <c r="L305" s="36">
        <f t="shared" si="8"/>
        <v>34220</v>
      </c>
      <c r="M305" s="36">
        <v>10</v>
      </c>
      <c r="N305" s="36"/>
      <c r="O305" s="29" t="s">
        <v>25</v>
      </c>
    </row>
    <row r="306" spans="1:15" ht="45" customHeight="1" thickBot="1" x14ac:dyDescent="0.3">
      <c r="A306" s="33">
        <v>262</v>
      </c>
      <c r="B306" s="29" t="s">
        <v>279</v>
      </c>
      <c r="C306" s="37" t="s">
        <v>182</v>
      </c>
      <c r="D306" s="37" t="s">
        <v>162</v>
      </c>
      <c r="E306" s="34" t="s">
        <v>586</v>
      </c>
      <c r="F306" s="29" t="s">
        <v>183</v>
      </c>
      <c r="G306" s="29"/>
      <c r="H306" s="46"/>
      <c r="I306" s="46"/>
      <c r="J306" s="30">
        <v>53100</v>
      </c>
      <c r="K306" s="36"/>
      <c r="L306" s="36">
        <f t="shared" si="8"/>
        <v>53100</v>
      </c>
      <c r="M306" s="36">
        <v>30</v>
      </c>
      <c r="N306" s="36"/>
      <c r="O306" s="29" t="s">
        <v>25</v>
      </c>
    </row>
    <row r="307" spans="1:15" ht="45" customHeight="1" thickBot="1" x14ac:dyDescent="0.3">
      <c r="A307" s="33">
        <v>263</v>
      </c>
      <c r="B307" s="29" t="s">
        <v>279</v>
      </c>
      <c r="C307" s="37" t="s">
        <v>182</v>
      </c>
      <c r="D307" s="37" t="s">
        <v>162</v>
      </c>
      <c r="E307" s="34" t="s">
        <v>509</v>
      </c>
      <c r="F307" s="29" t="s">
        <v>183</v>
      </c>
      <c r="G307" s="29"/>
      <c r="H307" s="46"/>
      <c r="I307" s="46"/>
      <c r="J307" s="30">
        <v>188800</v>
      </c>
      <c r="K307" s="36"/>
      <c r="L307" s="36">
        <f t="shared" si="8"/>
        <v>188800</v>
      </c>
      <c r="M307" s="36">
        <v>100</v>
      </c>
      <c r="N307" s="36"/>
      <c r="O307" s="29" t="s">
        <v>25</v>
      </c>
    </row>
    <row r="308" spans="1:15" ht="45" customHeight="1" thickBot="1" x14ac:dyDescent="0.3">
      <c r="A308" s="106"/>
      <c r="B308" s="107"/>
      <c r="C308" s="107"/>
      <c r="D308" s="107"/>
      <c r="E308" s="107"/>
      <c r="F308" s="107"/>
      <c r="G308" s="107"/>
      <c r="H308" s="107"/>
      <c r="I308" s="108"/>
      <c r="J308" s="22">
        <f>SUM(J282:J307)</f>
        <v>27034361</v>
      </c>
      <c r="K308" s="23">
        <f>SUM(K282:K307)</f>
        <v>1688530.23</v>
      </c>
      <c r="L308" s="23">
        <f t="shared" si="8"/>
        <v>28722891.23</v>
      </c>
      <c r="M308" s="23">
        <f>AVERAGE(M282:M307)</f>
        <v>81.5</v>
      </c>
      <c r="N308" s="23">
        <f>AVERAGE(N282:N307)</f>
        <v>32</v>
      </c>
      <c r="O308" s="73"/>
    </row>
    <row r="309" spans="1:15" ht="45" customHeight="1" thickBot="1" x14ac:dyDescent="0.3">
      <c r="A309" s="129" t="s">
        <v>708</v>
      </c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</row>
    <row r="310" spans="1:15" ht="39.950000000000003" customHeight="1" thickBot="1" x14ac:dyDescent="0.3">
      <c r="A310" s="33">
        <v>264</v>
      </c>
      <c r="B310" s="29" t="s">
        <v>292</v>
      </c>
      <c r="C310" s="37" t="s">
        <v>182</v>
      </c>
      <c r="D310" s="37" t="s">
        <v>280</v>
      </c>
      <c r="E310" s="34" t="s">
        <v>281</v>
      </c>
      <c r="F310" s="29" t="s">
        <v>282</v>
      </c>
      <c r="G310" s="29"/>
      <c r="H310" s="46">
        <v>42636</v>
      </c>
      <c r="I310" s="46">
        <v>42862</v>
      </c>
      <c r="J310" s="60">
        <v>290000</v>
      </c>
      <c r="K310" s="36">
        <v>138944</v>
      </c>
      <c r="L310" s="36">
        <v>151056</v>
      </c>
      <c r="M310" s="36">
        <v>100</v>
      </c>
      <c r="N310" s="36">
        <v>48</v>
      </c>
      <c r="O310" s="29" t="s">
        <v>499</v>
      </c>
    </row>
    <row r="311" spans="1:15" ht="39.950000000000003" customHeight="1" thickBot="1" x14ac:dyDescent="0.3">
      <c r="A311" s="33">
        <v>265</v>
      </c>
      <c r="B311" s="29" t="s">
        <v>292</v>
      </c>
      <c r="C311" s="37" t="s">
        <v>182</v>
      </c>
      <c r="D311" s="37" t="s">
        <v>280</v>
      </c>
      <c r="E311" s="34" t="s">
        <v>284</v>
      </c>
      <c r="F311" s="29" t="s">
        <v>282</v>
      </c>
      <c r="G311" s="29"/>
      <c r="H311" s="46">
        <v>42636</v>
      </c>
      <c r="I311" s="46">
        <v>42862</v>
      </c>
      <c r="J311" s="60">
        <v>288000</v>
      </c>
      <c r="K311" s="36">
        <v>84477.96</v>
      </c>
      <c r="L311" s="36">
        <v>203522.04</v>
      </c>
      <c r="M311" s="36">
        <v>100</v>
      </c>
      <c r="N311" s="36">
        <v>35</v>
      </c>
      <c r="O311" s="29" t="s">
        <v>499</v>
      </c>
    </row>
    <row r="312" spans="1:15" ht="39.950000000000003" customHeight="1" thickBot="1" x14ac:dyDescent="0.3">
      <c r="A312" s="33">
        <v>266</v>
      </c>
      <c r="B312" s="29" t="s">
        <v>292</v>
      </c>
      <c r="C312" s="37" t="s">
        <v>182</v>
      </c>
      <c r="D312" s="37" t="s">
        <v>280</v>
      </c>
      <c r="E312" s="34" t="s">
        <v>285</v>
      </c>
      <c r="F312" s="29" t="s">
        <v>282</v>
      </c>
      <c r="G312" s="29"/>
      <c r="H312" s="46">
        <v>42647</v>
      </c>
      <c r="I312" s="46">
        <v>42873</v>
      </c>
      <c r="J312" s="60">
        <v>289000</v>
      </c>
      <c r="K312" s="36">
        <v>49098.69</v>
      </c>
      <c r="L312" s="36">
        <v>239902</v>
      </c>
      <c r="M312" s="36">
        <v>100</v>
      </c>
      <c r="N312" s="36">
        <v>21</v>
      </c>
      <c r="O312" s="29" t="s">
        <v>499</v>
      </c>
    </row>
    <row r="313" spans="1:15" ht="39.950000000000003" customHeight="1" thickBot="1" x14ac:dyDescent="0.3">
      <c r="A313" s="33">
        <v>267</v>
      </c>
      <c r="B313" s="29" t="s">
        <v>292</v>
      </c>
      <c r="C313" s="37" t="s">
        <v>182</v>
      </c>
      <c r="D313" s="37" t="s">
        <v>280</v>
      </c>
      <c r="E313" s="34" t="s">
        <v>286</v>
      </c>
      <c r="F313" s="29" t="s">
        <v>282</v>
      </c>
      <c r="G313" s="29"/>
      <c r="H313" s="46">
        <v>42622</v>
      </c>
      <c r="I313" s="46">
        <v>42857</v>
      </c>
      <c r="J313" s="60">
        <v>435000</v>
      </c>
      <c r="K313" s="36">
        <v>208248</v>
      </c>
      <c r="L313" s="36">
        <v>226752</v>
      </c>
      <c r="M313" s="36">
        <v>100</v>
      </c>
      <c r="N313" s="36">
        <v>100</v>
      </c>
      <c r="O313" s="29" t="s">
        <v>499</v>
      </c>
    </row>
    <row r="314" spans="1:15" ht="39.950000000000003" customHeight="1" thickBot="1" x14ac:dyDescent="0.3">
      <c r="A314" s="33">
        <v>268</v>
      </c>
      <c r="B314" s="29" t="s">
        <v>292</v>
      </c>
      <c r="C314" s="37" t="s">
        <v>182</v>
      </c>
      <c r="D314" s="37" t="s">
        <v>280</v>
      </c>
      <c r="E314" s="34" t="s">
        <v>287</v>
      </c>
      <c r="F314" s="29" t="s">
        <v>282</v>
      </c>
      <c r="G314" s="29"/>
      <c r="H314" s="46">
        <v>42636</v>
      </c>
      <c r="I314" s="46">
        <v>42862</v>
      </c>
      <c r="J314" s="60">
        <v>315000</v>
      </c>
      <c r="K314" s="36">
        <v>172648</v>
      </c>
      <c r="L314" s="36">
        <v>142352</v>
      </c>
      <c r="M314" s="36">
        <v>100</v>
      </c>
      <c r="N314" s="36">
        <v>100</v>
      </c>
      <c r="O314" s="29" t="s">
        <v>499</v>
      </c>
    </row>
    <row r="315" spans="1:15" ht="39.950000000000003" customHeight="1" thickBot="1" x14ac:dyDescent="0.3">
      <c r="A315" s="33">
        <v>269</v>
      </c>
      <c r="B315" s="29" t="s">
        <v>292</v>
      </c>
      <c r="C315" s="37" t="s">
        <v>182</v>
      </c>
      <c r="D315" s="37" t="s">
        <v>280</v>
      </c>
      <c r="E315" s="34" t="s">
        <v>288</v>
      </c>
      <c r="F315" s="29" t="s">
        <v>282</v>
      </c>
      <c r="G315" s="29"/>
      <c r="H315" s="46">
        <v>42840</v>
      </c>
      <c r="I315" s="46">
        <v>42901</v>
      </c>
      <c r="J315" s="60">
        <v>259000</v>
      </c>
      <c r="K315" s="36"/>
      <c r="L315" s="36">
        <v>259000</v>
      </c>
      <c r="M315" s="36">
        <v>40</v>
      </c>
      <c r="N315" s="36"/>
      <c r="O315" s="29" t="s">
        <v>25</v>
      </c>
    </row>
    <row r="316" spans="1:15" ht="39.950000000000003" customHeight="1" thickBot="1" x14ac:dyDescent="0.3">
      <c r="A316" s="33">
        <v>270</v>
      </c>
      <c r="B316" s="29" t="s">
        <v>292</v>
      </c>
      <c r="C316" s="37" t="s">
        <v>182</v>
      </c>
      <c r="D316" s="37" t="s">
        <v>280</v>
      </c>
      <c r="E316" s="34" t="s">
        <v>289</v>
      </c>
      <c r="F316" s="29" t="s">
        <v>282</v>
      </c>
      <c r="G316" s="29"/>
      <c r="H316" s="46">
        <v>42840</v>
      </c>
      <c r="I316" s="46">
        <v>42901</v>
      </c>
      <c r="J316" s="60">
        <v>253900</v>
      </c>
      <c r="K316" s="36"/>
      <c r="L316" s="36">
        <v>253900</v>
      </c>
      <c r="M316" s="36">
        <v>40</v>
      </c>
      <c r="N316" s="36"/>
      <c r="O316" s="29" t="s">
        <v>25</v>
      </c>
    </row>
    <row r="317" spans="1:15" ht="39.950000000000003" customHeight="1" thickBot="1" x14ac:dyDescent="0.3">
      <c r="A317" s="33">
        <v>271</v>
      </c>
      <c r="B317" s="29" t="s">
        <v>292</v>
      </c>
      <c r="C317" s="37" t="s">
        <v>182</v>
      </c>
      <c r="D317" s="37" t="s">
        <v>280</v>
      </c>
      <c r="E317" s="34" t="s">
        <v>290</v>
      </c>
      <c r="F317" s="29" t="s">
        <v>282</v>
      </c>
      <c r="G317" s="29"/>
      <c r="H317" s="46">
        <v>42840</v>
      </c>
      <c r="I317" s="46">
        <v>42901</v>
      </c>
      <c r="J317" s="60">
        <v>238000</v>
      </c>
      <c r="K317" s="36"/>
      <c r="L317" s="36">
        <v>238000</v>
      </c>
      <c r="M317" s="36">
        <v>40</v>
      </c>
      <c r="N317" s="36"/>
      <c r="O317" s="29" t="s">
        <v>25</v>
      </c>
    </row>
    <row r="318" spans="1:15" ht="39.950000000000003" customHeight="1" thickBot="1" x14ac:dyDescent="0.3">
      <c r="A318" s="33">
        <v>272</v>
      </c>
      <c r="B318" s="29" t="s">
        <v>292</v>
      </c>
      <c r="C318" s="37" t="s">
        <v>182</v>
      </c>
      <c r="D318" s="37" t="s">
        <v>280</v>
      </c>
      <c r="E318" s="34" t="s">
        <v>699</v>
      </c>
      <c r="F318" s="29" t="s">
        <v>282</v>
      </c>
      <c r="G318" s="29"/>
      <c r="H318" s="46">
        <v>42840</v>
      </c>
      <c r="I318" s="46">
        <v>42901</v>
      </c>
      <c r="J318" s="60">
        <v>270000</v>
      </c>
      <c r="K318" s="36"/>
      <c r="L318" s="36">
        <v>270000</v>
      </c>
      <c r="M318" s="36"/>
      <c r="N318" s="36"/>
      <c r="O318" s="29" t="s">
        <v>703</v>
      </c>
    </row>
    <row r="319" spans="1:15" ht="39.950000000000003" customHeight="1" thickBot="1" x14ac:dyDescent="0.3">
      <c r="A319" s="33">
        <v>273</v>
      </c>
      <c r="B319" s="29" t="s">
        <v>292</v>
      </c>
      <c r="C319" s="37" t="s">
        <v>182</v>
      </c>
      <c r="D319" s="37" t="s">
        <v>280</v>
      </c>
      <c r="E319" s="34" t="s">
        <v>291</v>
      </c>
      <c r="F319" s="29" t="s">
        <v>282</v>
      </c>
      <c r="G319" s="29"/>
      <c r="H319" s="46">
        <v>42840</v>
      </c>
      <c r="I319" s="46">
        <v>42901</v>
      </c>
      <c r="J319" s="60">
        <v>132500</v>
      </c>
      <c r="K319" s="36"/>
      <c r="L319" s="36">
        <v>132500</v>
      </c>
      <c r="M319" s="36">
        <v>100</v>
      </c>
      <c r="N319" s="36"/>
      <c r="O319" s="29" t="s">
        <v>499</v>
      </c>
    </row>
    <row r="320" spans="1:15" ht="39.950000000000003" customHeight="1" thickBot="1" x14ac:dyDescent="0.3">
      <c r="A320" s="33">
        <v>274</v>
      </c>
      <c r="B320" s="29" t="s">
        <v>292</v>
      </c>
      <c r="C320" s="37" t="s">
        <v>182</v>
      </c>
      <c r="D320" s="37" t="s">
        <v>280</v>
      </c>
      <c r="E320" s="34" t="s">
        <v>700</v>
      </c>
      <c r="F320" s="29" t="s">
        <v>282</v>
      </c>
      <c r="G320" s="29"/>
      <c r="H320" s="46">
        <v>43006</v>
      </c>
      <c r="I320" s="46">
        <v>42885</v>
      </c>
      <c r="J320" s="60">
        <v>227000</v>
      </c>
      <c r="K320" s="36">
        <v>143174</v>
      </c>
      <c r="L320" s="36">
        <v>83826</v>
      </c>
      <c r="M320" s="36">
        <v>100</v>
      </c>
      <c r="N320" s="36">
        <v>63</v>
      </c>
      <c r="O320" s="29" t="s">
        <v>499</v>
      </c>
    </row>
    <row r="321" spans="1:15" ht="52.5" customHeight="1" thickBot="1" x14ac:dyDescent="0.3">
      <c r="A321" s="33">
        <v>275</v>
      </c>
      <c r="B321" s="29" t="s">
        <v>292</v>
      </c>
      <c r="C321" s="37" t="s">
        <v>182</v>
      </c>
      <c r="D321" s="37" t="s">
        <v>280</v>
      </c>
      <c r="E321" s="34" t="s">
        <v>701</v>
      </c>
      <c r="F321" s="29" t="s">
        <v>282</v>
      </c>
      <c r="G321" s="29"/>
      <c r="H321" s="46">
        <v>42840</v>
      </c>
      <c r="I321" s="46">
        <v>42901</v>
      </c>
      <c r="J321" s="60">
        <v>3246197.88</v>
      </c>
      <c r="K321" s="36"/>
      <c r="L321" s="36">
        <v>3246197.88</v>
      </c>
      <c r="M321" s="36"/>
      <c r="N321" s="36"/>
      <c r="O321" s="29" t="s">
        <v>704</v>
      </c>
    </row>
    <row r="322" spans="1:15" ht="39.950000000000003" customHeight="1" thickBot="1" x14ac:dyDescent="0.3">
      <c r="A322" s="33">
        <v>276</v>
      </c>
      <c r="B322" s="29" t="s">
        <v>292</v>
      </c>
      <c r="C322" s="37" t="s">
        <v>182</v>
      </c>
      <c r="D322" s="37" t="s">
        <v>280</v>
      </c>
      <c r="E322" s="34" t="s">
        <v>702</v>
      </c>
      <c r="F322" s="29" t="s">
        <v>282</v>
      </c>
      <c r="G322" s="29"/>
      <c r="H322" s="46">
        <v>43006</v>
      </c>
      <c r="I322" s="46">
        <v>42885</v>
      </c>
      <c r="J322" s="60">
        <v>701485.5</v>
      </c>
      <c r="K322" s="36"/>
      <c r="L322" s="36">
        <v>646868.92000000004</v>
      </c>
      <c r="M322" s="36"/>
      <c r="N322" s="36"/>
      <c r="O322" s="29" t="s">
        <v>704</v>
      </c>
    </row>
    <row r="323" spans="1:15" ht="45" customHeight="1" thickBot="1" x14ac:dyDescent="0.3">
      <c r="A323" s="106" t="s">
        <v>8</v>
      </c>
      <c r="B323" s="107"/>
      <c r="C323" s="107"/>
      <c r="D323" s="107"/>
      <c r="E323" s="107"/>
      <c r="F323" s="107"/>
      <c r="G323" s="107"/>
      <c r="H323" s="107"/>
      <c r="I323" s="108"/>
      <c r="J323" s="62">
        <f>SUM(J310:J322)</f>
        <v>6945083.3799999999</v>
      </c>
      <c r="K323" s="23">
        <f>SUM(K310:K322)</f>
        <v>796590.65</v>
      </c>
      <c r="L323" s="23">
        <f>SUM(L310:L322)</f>
        <v>6093876.8399999999</v>
      </c>
      <c r="M323" s="23">
        <f>AVERAGE(M310:M322)</f>
        <v>82</v>
      </c>
      <c r="N323" s="23">
        <f>AVERAGE(N310:N322)</f>
        <v>61.166666666666664</v>
      </c>
      <c r="O323" s="73"/>
    </row>
    <row r="324" spans="1:15" ht="45" customHeight="1" thickBot="1" x14ac:dyDescent="0.3">
      <c r="A324" s="129" t="s">
        <v>299</v>
      </c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</row>
    <row r="325" spans="1:15" ht="50.25" customHeight="1" thickBot="1" x14ac:dyDescent="0.3">
      <c r="A325" s="33">
        <v>277</v>
      </c>
      <c r="B325" s="29" t="s">
        <v>297</v>
      </c>
      <c r="C325" s="37" t="s">
        <v>182</v>
      </c>
      <c r="D325" s="37" t="s">
        <v>239</v>
      </c>
      <c r="E325" s="34" t="s">
        <v>293</v>
      </c>
      <c r="F325" s="29" t="s">
        <v>55</v>
      </c>
      <c r="G325" s="29"/>
      <c r="H325" s="46">
        <v>42635</v>
      </c>
      <c r="I325" s="46">
        <v>42875</v>
      </c>
      <c r="J325" s="60">
        <v>96760</v>
      </c>
      <c r="K325" s="36"/>
      <c r="L325" s="36">
        <f>J325-K325</f>
        <v>96760</v>
      </c>
      <c r="M325" s="36">
        <v>40</v>
      </c>
      <c r="N325" s="36">
        <v>0</v>
      </c>
      <c r="O325" s="29" t="s">
        <v>25</v>
      </c>
    </row>
    <row r="326" spans="1:15" ht="39.950000000000003" customHeight="1" thickBot="1" x14ac:dyDescent="0.3">
      <c r="A326" s="33">
        <v>278</v>
      </c>
      <c r="B326" s="29" t="s">
        <v>297</v>
      </c>
      <c r="C326" s="37" t="s">
        <v>182</v>
      </c>
      <c r="D326" s="37" t="s">
        <v>239</v>
      </c>
      <c r="E326" s="34" t="s">
        <v>294</v>
      </c>
      <c r="F326" s="29" t="s">
        <v>55</v>
      </c>
      <c r="G326" s="29"/>
      <c r="H326" s="46">
        <v>42635</v>
      </c>
      <c r="I326" s="46">
        <v>42875</v>
      </c>
      <c r="J326" s="60">
        <v>114460</v>
      </c>
      <c r="K326" s="36">
        <v>47200</v>
      </c>
      <c r="L326" s="36">
        <f>J326-K326</f>
        <v>67260</v>
      </c>
      <c r="M326" s="36">
        <v>70</v>
      </c>
      <c r="N326" s="36">
        <f>K326/J326*100</f>
        <v>41.237113402061851</v>
      </c>
      <c r="O326" s="29" t="s">
        <v>25</v>
      </c>
    </row>
    <row r="327" spans="1:15" ht="30.75" thickBot="1" x14ac:dyDescent="0.3">
      <c r="A327" s="33">
        <v>279</v>
      </c>
      <c r="B327" s="29" t="s">
        <v>297</v>
      </c>
      <c r="C327" s="37" t="s">
        <v>182</v>
      </c>
      <c r="D327" s="37" t="s">
        <v>239</v>
      </c>
      <c r="E327" s="34" t="s">
        <v>295</v>
      </c>
      <c r="F327" s="29" t="s">
        <v>55</v>
      </c>
      <c r="G327" s="29"/>
      <c r="H327" s="46">
        <v>42856</v>
      </c>
      <c r="I327" s="46">
        <v>42875</v>
      </c>
      <c r="J327" s="60">
        <v>25960</v>
      </c>
      <c r="K327" s="36">
        <v>0</v>
      </c>
      <c r="L327" s="36">
        <f>J327-K327</f>
        <v>25960</v>
      </c>
      <c r="M327" s="36">
        <v>100</v>
      </c>
      <c r="N327" s="36">
        <v>0</v>
      </c>
      <c r="O327" s="29" t="s">
        <v>25</v>
      </c>
    </row>
    <row r="328" spans="1:15" ht="39.950000000000003" customHeight="1" thickBot="1" x14ac:dyDescent="0.3">
      <c r="A328" s="33">
        <v>280</v>
      </c>
      <c r="B328" s="29" t="s">
        <v>297</v>
      </c>
      <c r="C328" s="37" t="s">
        <v>182</v>
      </c>
      <c r="D328" s="37" t="s">
        <v>239</v>
      </c>
      <c r="E328" s="34" t="s">
        <v>296</v>
      </c>
      <c r="F328" s="29" t="s">
        <v>55</v>
      </c>
      <c r="G328" s="29"/>
      <c r="H328" s="46">
        <v>42642</v>
      </c>
      <c r="I328" s="46">
        <v>42510</v>
      </c>
      <c r="J328" s="60">
        <v>470820</v>
      </c>
      <c r="K328" s="36">
        <v>90226.55</v>
      </c>
      <c r="L328" s="36">
        <f>J328-K328</f>
        <v>380593.45</v>
      </c>
      <c r="M328" s="36">
        <v>80</v>
      </c>
      <c r="N328" s="36">
        <v>58</v>
      </c>
      <c r="O328" s="29" t="s">
        <v>25</v>
      </c>
    </row>
    <row r="329" spans="1:15" ht="46.5" customHeight="1" thickBot="1" x14ac:dyDescent="0.3">
      <c r="A329" s="33">
        <v>281</v>
      </c>
      <c r="B329" s="29" t="s">
        <v>297</v>
      </c>
      <c r="C329" s="37" t="s">
        <v>182</v>
      </c>
      <c r="D329" s="37" t="s">
        <v>239</v>
      </c>
      <c r="E329" s="34" t="s">
        <v>662</v>
      </c>
      <c r="F329" s="29" t="s">
        <v>55</v>
      </c>
      <c r="G329" s="29"/>
      <c r="H329" s="46">
        <v>42916</v>
      </c>
      <c r="I329" s="46">
        <v>42977</v>
      </c>
      <c r="J329" s="60">
        <v>1770000</v>
      </c>
      <c r="K329" s="36">
        <v>0</v>
      </c>
      <c r="L329" s="36">
        <f t="shared" ref="L329:L331" si="9">J329-K329</f>
        <v>1770000</v>
      </c>
      <c r="M329" s="36">
        <v>0</v>
      </c>
      <c r="N329" s="36">
        <f t="shared" ref="N329" si="10">K329/J329*100</f>
        <v>0</v>
      </c>
      <c r="O329" s="29" t="s">
        <v>25</v>
      </c>
    </row>
    <row r="330" spans="1:15" ht="39.950000000000003" customHeight="1" thickBot="1" x14ac:dyDescent="0.3">
      <c r="A330" s="33">
        <v>282</v>
      </c>
      <c r="B330" s="29" t="s">
        <v>297</v>
      </c>
      <c r="C330" s="37" t="s">
        <v>182</v>
      </c>
      <c r="D330" s="37" t="s">
        <v>239</v>
      </c>
      <c r="E330" s="34" t="s">
        <v>663</v>
      </c>
      <c r="F330" s="29" t="s">
        <v>55</v>
      </c>
      <c r="G330" s="29"/>
      <c r="H330" s="46"/>
      <c r="I330" s="46"/>
      <c r="J330" s="60"/>
      <c r="K330" s="36"/>
      <c r="L330" s="36">
        <f t="shared" si="9"/>
        <v>0</v>
      </c>
      <c r="M330" s="36"/>
      <c r="N330" s="36"/>
      <c r="O330" s="29" t="s">
        <v>53</v>
      </c>
    </row>
    <row r="331" spans="1:15" ht="39.950000000000003" customHeight="1" thickBot="1" x14ac:dyDescent="0.3">
      <c r="A331" s="33">
        <v>283</v>
      </c>
      <c r="B331" s="29" t="s">
        <v>297</v>
      </c>
      <c r="C331" s="37" t="s">
        <v>182</v>
      </c>
      <c r="D331" s="37" t="s">
        <v>239</v>
      </c>
      <c r="E331" s="34" t="s">
        <v>664</v>
      </c>
      <c r="F331" s="29" t="s">
        <v>55</v>
      </c>
      <c r="G331" s="29"/>
      <c r="H331" s="46"/>
      <c r="I331" s="46"/>
      <c r="J331" s="60"/>
      <c r="K331" s="36"/>
      <c r="L331" s="36">
        <f t="shared" si="9"/>
        <v>0</v>
      </c>
      <c r="M331" s="36"/>
      <c r="N331" s="36"/>
      <c r="O331" s="29" t="s">
        <v>53</v>
      </c>
    </row>
    <row r="332" spans="1:15" ht="45" customHeight="1" thickBot="1" x14ac:dyDescent="0.3">
      <c r="A332" s="106" t="s">
        <v>8</v>
      </c>
      <c r="B332" s="107"/>
      <c r="C332" s="107"/>
      <c r="D332" s="107"/>
      <c r="E332" s="107"/>
      <c r="F332" s="107"/>
      <c r="G332" s="107"/>
      <c r="H332" s="107"/>
      <c r="I332" s="108"/>
      <c r="J332" s="62">
        <f>SUM(J325:J331)</f>
        <v>2478000</v>
      </c>
      <c r="K332" s="23">
        <f>SUM(K325:K331)</f>
        <v>137426.54999999999</v>
      </c>
      <c r="L332" s="23">
        <f>SUM(L325:L331)</f>
        <v>2340573.4500000002</v>
      </c>
      <c r="M332" s="73">
        <f>AVERAGE(M325:M331)</f>
        <v>58</v>
      </c>
      <c r="N332" s="73">
        <v>20</v>
      </c>
      <c r="O332" s="73"/>
    </row>
    <row r="333" spans="1:15" ht="45" customHeight="1" thickBot="1" x14ac:dyDescent="0.3">
      <c r="A333" s="129" t="s">
        <v>298</v>
      </c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</row>
    <row r="334" spans="1:15" ht="39.950000000000003" customHeight="1" thickBot="1" x14ac:dyDescent="0.3">
      <c r="A334" s="33">
        <v>284</v>
      </c>
      <c r="B334" s="29" t="s">
        <v>300</v>
      </c>
      <c r="C334" s="37" t="s">
        <v>59</v>
      </c>
      <c r="D334" s="37" t="s">
        <v>239</v>
      </c>
      <c r="E334" s="34" t="s">
        <v>550</v>
      </c>
      <c r="F334" s="29" t="s">
        <v>61</v>
      </c>
      <c r="G334" s="29"/>
      <c r="H334" s="46">
        <v>42586</v>
      </c>
      <c r="I334" s="46">
        <v>42989</v>
      </c>
      <c r="J334" s="30">
        <v>7164276</v>
      </c>
      <c r="K334" s="36">
        <v>0</v>
      </c>
      <c r="L334" s="36">
        <v>0</v>
      </c>
      <c r="M334" s="36">
        <v>10</v>
      </c>
      <c r="N334" s="36">
        <v>10</v>
      </c>
      <c r="O334" s="29" t="s">
        <v>25</v>
      </c>
    </row>
    <row r="335" spans="1:15" ht="39.950000000000003" customHeight="1" thickBot="1" x14ac:dyDescent="0.3">
      <c r="A335" s="33">
        <v>285</v>
      </c>
      <c r="B335" s="29" t="s">
        <v>300</v>
      </c>
      <c r="C335" s="37" t="s">
        <v>182</v>
      </c>
      <c r="D335" s="37" t="s">
        <v>239</v>
      </c>
      <c r="E335" s="34" t="s">
        <v>551</v>
      </c>
      <c r="F335" s="29" t="s">
        <v>61</v>
      </c>
      <c r="G335" s="29"/>
      <c r="H335" s="46">
        <v>42897</v>
      </c>
      <c r="I335" s="46">
        <v>42986</v>
      </c>
      <c r="J335" s="30">
        <v>861400</v>
      </c>
      <c r="K335" s="36">
        <v>0</v>
      </c>
      <c r="L335" s="36">
        <v>0</v>
      </c>
      <c r="M335" s="36">
        <v>10</v>
      </c>
      <c r="N335" s="36">
        <v>10</v>
      </c>
      <c r="O335" s="29" t="s">
        <v>25</v>
      </c>
    </row>
    <row r="336" spans="1:15" ht="39.950000000000003" customHeight="1" thickBot="1" x14ac:dyDescent="0.3">
      <c r="A336" s="33">
        <v>286</v>
      </c>
      <c r="B336" s="29" t="s">
        <v>300</v>
      </c>
      <c r="C336" s="37" t="s">
        <v>182</v>
      </c>
      <c r="D336" s="37" t="s">
        <v>239</v>
      </c>
      <c r="E336" s="34" t="s">
        <v>552</v>
      </c>
      <c r="F336" s="29" t="s">
        <v>61</v>
      </c>
      <c r="G336" s="29"/>
      <c r="H336" s="46">
        <v>42894</v>
      </c>
      <c r="I336" s="46">
        <v>43015</v>
      </c>
      <c r="J336" s="30">
        <v>672600</v>
      </c>
      <c r="K336" s="36">
        <v>0</v>
      </c>
      <c r="L336" s="36">
        <v>0</v>
      </c>
      <c r="M336" s="36">
        <v>20</v>
      </c>
      <c r="N336" s="36">
        <v>20</v>
      </c>
      <c r="O336" s="29" t="s">
        <v>25</v>
      </c>
    </row>
    <row r="337" spans="1:16" ht="39.950000000000003" customHeight="1" thickBot="1" x14ac:dyDescent="0.3">
      <c r="A337" s="33">
        <v>287</v>
      </c>
      <c r="B337" s="29" t="s">
        <v>300</v>
      </c>
      <c r="C337" s="37" t="s">
        <v>59</v>
      </c>
      <c r="D337" s="37" t="s">
        <v>239</v>
      </c>
      <c r="E337" s="34" t="s">
        <v>301</v>
      </c>
      <c r="F337" s="29" t="s">
        <v>61</v>
      </c>
      <c r="G337" s="29" t="s">
        <v>302</v>
      </c>
      <c r="H337" s="46">
        <v>42840</v>
      </c>
      <c r="I337" s="46">
        <v>43054</v>
      </c>
      <c r="J337" s="30">
        <v>3400000</v>
      </c>
      <c r="K337" s="36">
        <v>0</v>
      </c>
      <c r="L337" s="36">
        <v>0</v>
      </c>
      <c r="M337" s="36">
        <v>0</v>
      </c>
      <c r="N337" s="36">
        <v>0</v>
      </c>
      <c r="O337" s="29" t="s">
        <v>25</v>
      </c>
      <c r="P337" s="8"/>
    </row>
    <row r="338" spans="1:16" ht="39.950000000000003" customHeight="1" thickBot="1" x14ac:dyDescent="0.3">
      <c r="A338" s="106" t="s">
        <v>8</v>
      </c>
      <c r="B338" s="107"/>
      <c r="C338" s="107"/>
      <c r="D338" s="107"/>
      <c r="E338" s="107"/>
      <c r="F338" s="107"/>
      <c r="G338" s="107"/>
      <c r="H338" s="107"/>
      <c r="I338" s="108"/>
      <c r="J338" s="22">
        <f>SUM(J334:J337)</f>
        <v>12098276</v>
      </c>
      <c r="K338" s="23">
        <v>0</v>
      </c>
      <c r="L338" s="23">
        <v>0</v>
      </c>
      <c r="M338" s="73">
        <f>AVERAGE(M334:M337)</f>
        <v>10</v>
      </c>
      <c r="N338" s="73">
        <f>AVERAGE(N334:N337)</f>
        <v>10</v>
      </c>
      <c r="O338" s="73"/>
    </row>
    <row r="339" spans="1:16" ht="39.950000000000003" customHeight="1" thickBot="1" x14ac:dyDescent="0.3">
      <c r="A339" s="129" t="s">
        <v>679</v>
      </c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</row>
    <row r="340" spans="1:16" ht="39.950000000000003" customHeight="1" thickBot="1" x14ac:dyDescent="0.3">
      <c r="A340" s="33">
        <v>288</v>
      </c>
      <c r="B340" s="29" t="s">
        <v>607</v>
      </c>
      <c r="C340" s="37" t="s">
        <v>59</v>
      </c>
      <c r="D340" s="37" t="s">
        <v>239</v>
      </c>
      <c r="E340" s="34" t="s">
        <v>608</v>
      </c>
      <c r="F340" s="29" t="s">
        <v>314</v>
      </c>
      <c r="G340" s="29" t="s">
        <v>302</v>
      </c>
      <c r="H340" s="46"/>
      <c r="I340" s="46"/>
      <c r="J340" s="30"/>
      <c r="K340" s="36"/>
      <c r="L340" s="36"/>
      <c r="M340" s="36"/>
      <c r="N340" s="36"/>
      <c r="O340" s="29" t="s">
        <v>53</v>
      </c>
    </row>
    <row r="341" spans="1:16" ht="39.950000000000003" customHeight="1" thickBot="1" x14ac:dyDescent="0.3">
      <c r="A341" s="33">
        <v>289</v>
      </c>
      <c r="B341" s="29" t="s">
        <v>607</v>
      </c>
      <c r="C341" s="37" t="s">
        <v>353</v>
      </c>
      <c r="D341" s="37" t="s">
        <v>239</v>
      </c>
      <c r="E341" s="34" t="s">
        <v>609</v>
      </c>
      <c r="F341" s="29" t="s">
        <v>314</v>
      </c>
      <c r="G341" s="29" t="s">
        <v>67</v>
      </c>
      <c r="H341" s="46">
        <v>42615</v>
      </c>
      <c r="I341" s="46">
        <v>42936</v>
      </c>
      <c r="J341" s="30">
        <v>549880</v>
      </c>
      <c r="K341" s="36">
        <v>213726.07999999999</v>
      </c>
      <c r="L341" s="36">
        <v>200000</v>
      </c>
      <c r="M341" s="36">
        <v>85</v>
      </c>
      <c r="N341" s="36">
        <v>38</v>
      </c>
      <c r="O341" s="29" t="s">
        <v>610</v>
      </c>
    </row>
    <row r="342" spans="1:16" ht="39.950000000000003" customHeight="1" thickBot="1" x14ac:dyDescent="0.3">
      <c r="A342" s="33">
        <v>290</v>
      </c>
      <c r="B342" s="29" t="s">
        <v>607</v>
      </c>
      <c r="C342" s="37" t="s">
        <v>182</v>
      </c>
      <c r="D342" s="37" t="s">
        <v>239</v>
      </c>
      <c r="E342" s="34" t="s">
        <v>611</v>
      </c>
      <c r="F342" s="29" t="s">
        <v>314</v>
      </c>
      <c r="G342" s="29" t="s">
        <v>612</v>
      </c>
      <c r="H342" s="46"/>
      <c r="I342" s="46"/>
      <c r="J342" s="30"/>
      <c r="K342" s="36"/>
      <c r="L342" s="36"/>
      <c r="M342" s="36"/>
      <c r="N342" s="36"/>
      <c r="O342" s="29" t="s">
        <v>323</v>
      </c>
    </row>
    <row r="343" spans="1:16" ht="39.950000000000003" customHeight="1" thickBot="1" x14ac:dyDescent="0.3">
      <c r="A343" s="33">
        <v>291</v>
      </c>
      <c r="B343" s="29" t="s">
        <v>607</v>
      </c>
      <c r="C343" s="37" t="s">
        <v>182</v>
      </c>
      <c r="D343" s="37" t="s">
        <v>239</v>
      </c>
      <c r="E343" s="34" t="s">
        <v>613</v>
      </c>
      <c r="F343" s="29" t="s">
        <v>314</v>
      </c>
      <c r="G343" s="29" t="s">
        <v>612</v>
      </c>
      <c r="H343" s="46"/>
      <c r="I343" s="46"/>
      <c r="J343" s="30"/>
      <c r="K343" s="36"/>
      <c r="L343" s="36"/>
      <c r="M343" s="36"/>
      <c r="N343" s="36"/>
      <c r="O343" s="29" t="s">
        <v>614</v>
      </c>
    </row>
    <row r="344" spans="1:16" ht="39.950000000000003" customHeight="1" thickBot="1" x14ac:dyDescent="0.3">
      <c r="A344" s="33">
        <v>292</v>
      </c>
      <c r="B344" s="29" t="s">
        <v>607</v>
      </c>
      <c r="C344" s="37" t="s">
        <v>182</v>
      </c>
      <c r="D344" s="37" t="s">
        <v>239</v>
      </c>
      <c r="E344" s="34" t="s">
        <v>615</v>
      </c>
      <c r="F344" s="29" t="s">
        <v>314</v>
      </c>
      <c r="G344" s="29" t="s">
        <v>612</v>
      </c>
      <c r="H344" s="46"/>
      <c r="I344" s="46"/>
      <c r="J344" s="30"/>
      <c r="K344" s="36"/>
      <c r="L344" s="36"/>
      <c r="M344" s="36"/>
      <c r="N344" s="36"/>
      <c r="O344" s="29" t="s">
        <v>323</v>
      </c>
    </row>
    <row r="345" spans="1:16" ht="39.950000000000003" customHeight="1" thickBot="1" x14ac:dyDescent="0.3">
      <c r="A345" s="33">
        <v>293</v>
      </c>
      <c r="B345" s="29" t="s">
        <v>607</v>
      </c>
      <c r="C345" s="37" t="s">
        <v>182</v>
      </c>
      <c r="D345" s="37" t="s">
        <v>239</v>
      </c>
      <c r="E345" s="34" t="s">
        <v>616</v>
      </c>
      <c r="F345" s="29" t="s">
        <v>314</v>
      </c>
      <c r="G345" s="29" t="s">
        <v>612</v>
      </c>
      <c r="H345" s="46"/>
      <c r="I345" s="46"/>
      <c r="J345" s="30"/>
      <c r="K345" s="36"/>
      <c r="L345" s="36"/>
      <c r="M345" s="36"/>
      <c r="N345" s="36"/>
      <c r="O345" s="29" t="s">
        <v>323</v>
      </c>
    </row>
    <row r="346" spans="1:16" ht="39.950000000000003" customHeight="1" thickBot="1" x14ac:dyDescent="0.3">
      <c r="A346" s="33">
        <v>294</v>
      </c>
      <c r="B346" s="29" t="s">
        <v>607</v>
      </c>
      <c r="C346" s="37" t="s">
        <v>182</v>
      </c>
      <c r="D346" s="37" t="s">
        <v>239</v>
      </c>
      <c r="E346" s="34" t="s">
        <v>617</v>
      </c>
      <c r="F346" s="29" t="s">
        <v>314</v>
      </c>
      <c r="G346" s="29" t="s">
        <v>612</v>
      </c>
      <c r="H346" s="46"/>
      <c r="I346" s="46"/>
      <c r="J346" s="30"/>
      <c r="K346" s="36"/>
      <c r="L346" s="36"/>
      <c r="M346" s="36"/>
      <c r="N346" s="36"/>
      <c r="O346" s="29" t="s">
        <v>614</v>
      </c>
    </row>
    <row r="347" spans="1:16" ht="39.950000000000003" customHeight="1" thickBot="1" x14ac:dyDescent="0.3">
      <c r="A347" s="33">
        <v>295</v>
      </c>
      <c r="B347" s="29" t="s">
        <v>607</v>
      </c>
      <c r="C347" s="37" t="s">
        <v>182</v>
      </c>
      <c r="D347" s="37" t="s">
        <v>239</v>
      </c>
      <c r="E347" s="34" t="s">
        <v>618</v>
      </c>
      <c r="F347" s="29" t="s">
        <v>314</v>
      </c>
      <c r="G347" s="29" t="s">
        <v>612</v>
      </c>
      <c r="H347" s="46"/>
      <c r="I347" s="46"/>
      <c r="J347" s="30"/>
      <c r="K347" s="36"/>
      <c r="L347" s="36"/>
      <c r="M347" s="36"/>
      <c r="N347" s="36"/>
      <c r="O347" s="29" t="s">
        <v>614</v>
      </c>
    </row>
    <row r="348" spans="1:16" ht="39.950000000000003" customHeight="1" thickBot="1" x14ac:dyDescent="0.3">
      <c r="A348" s="33">
        <v>296</v>
      </c>
      <c r="B348" s="29" t="s">
        <v>607</v>
      </c>
      <c r="C348" s="37" t="s">
        <v>182</v>
      </c>
      <c r="D348" s="37" t="s">
        <v>239</v>
      </c>
      <c r="E348" s="34" t="s">
        <v>619</v>
      </c>
      <c r="F348" s="29" t="s">
        <v>314</v>
      </c>
      <c r="G348" s="29" t="s">
        <v>612</v>
      </c>
      <c r="H348" s="46"/>
      <c r="I348" s="46"/>
      <c r="J348" s="30"/>
      <c r="K348" s="36"/>
      <c r="L348" s="36"/>
      <c r="M348" s="36"/>
      <c r="N348" s="36"/>
      <c r="O348" s="29" t="s">
        <v>26</v>
      </c>
    </row>
    <row r="349" spans="1:16" ht="39.950000000000003" customHeight="1" thickBot="1" x14ac:dyDescent="0.3">
      <c r="A349" s="33">
        <v>297</v>
      </c>
      <c r="B349" s="29" t="s">
        <v>607</v>
      </c>
      <c r="C349" s="37" t="s">
        <v>182</v>
      </c>
      <c r="D349" s="37" t="s">
        <v>239</v>
      </c>
      <c r="E349" s="34" t="s">
        <v>620</v>
      </c>
      <c r="F349" s="29" t="s">
        <v>314</v>
      </c>
      <c r="G349" s="29" t="s">
        <v>612</v>
      </c>
      <c r="H349" s="46"/>
      <c r="I349" s="46"/>
      <c r="J349" s="30"/>
      <c r="K349" s="36"/>
      <c r="L349" s="36"/>
      <c r="M349" s="36"/>
      <c r="N349" s="36"/>
      <c r="O349" s="29" t="s">
        <v>614</v>
      </c>
    </row>
    <row r="350" spans="1:16" ht="39.950000000000003" customHeight="1" thickBot="1" x14ac:dyDescent="0.3">
      <c r="A350" s="33">
        <v>298</v>
      </c>
      <c r="B350" s="29" t="s">
        <v>607</v>
      </c>
      <c r="C350" s="37" t="s">
        <v>182</v>
      </c>
      <c r="D350" s="37" t="s">
        <v>239</v>
      </c>
      <c r="E350" s="34" t="s">
        <v>621</v>
      </c>
      <c r="F350" s="29" t="s">
        <v>314</v>
      </c>
      <c r="G350" s="29" t="s">
        <v>612</v>
      </c>
      <c r="H350" s="46"/>
      <c r="I350" s="46"/>
      <c r="J350" s="30"/>
      <c r="K350" s="36"/>
      <c r="L350" s="36"/>
      <c r="M350" s="36"/>
      <c r="N350" s="36"/>
      <c r="O350" s="29" t="s">
        <v>26</v>
      </c>
      <c r="P350" s="72"/>
    </row>
    <row r="351" spans="1:16" ht="39.950000000000003" customHeight="1" thickBot="1" x14ac:dyDescent="0.3">
      <c r="A351" s="106" t="s">
        <v>8</v>
      </c>
      <c r="B351" s="107" t="s">
        <v>8</v>
      </c>
      <c r="C351" s="107"/>
      <c r="D351" s="107"/>
      <c r="E351" s="107"/>
      <c r="F351" s="107"/>
      <c r="G351" s="107"/>
      <c r="H351" s="107"/>
      <c r="I351" s="108"/>
      <c r="J351" s="22">
        <v>549880</v>
      </c>
      <c r="K351" s="23">
        <v>213726.07999999999</v>
      </c>
      <c r="L351" s="23">
        <v>200000</v>
      </c>
      <c r="M351" s="23">
        <f>SUM(M341:M350)</f>
        <v>85</v>
      </c>
      <c r="N351" s="23">
        <f>SUM(N341:N350)</f>
        <v>38</v>
      </c>
      <c r="O351" s="73"/>
    </row>
    <row r="352" spans="1:16" ht="39.950000000000003" customHeight="1" thickBot="1" x14ac:dyDescent="0.3">
      <c r="A352" s="129" t="s">
        <v>345</v>
      </c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</row>
    <row r="353" spans="1:16" ht="39.950000000000003" customHeight="1" thickBot="1" x14ac:dyDescent="0.3">
      <c r="A353" s="33">
        <v>299</v>
      </c>
      <c r="B353" s="29" t="s">
        <v>346</v>
      </c>
      <c r="C353" s="37" t="s">
        <v>182</v>
      </c>
      <c r="D353" s="37" t="s">
        <v>239</v>
      </c>
      <c r="E353" s="34" t="s">
        <v>347</v>
      </c>
      <c r="F353" s="29" t="s">
        <v>76</v>
      </c>
      <c r="G353" s="29"/>
      <c r="H353" s="46">
        <v>42548</v>
      </c>
      <c r="I353" s="46">
        <v>42887</v>
      </c>
      <c r="J353" s="30">
        <v>3576000</v>
      </c>
      <c r="K353" s="36">
        <v>3176000</v>
      </c>
      <c r="L353" s="36">
        <v>400000</v>
      </c>
      <c r="M353" s="36">
        <v>100</v>
      </c>
      <c r="N353" s="36">
        <v>89</v>
      </c>
      <c r="O353" s="29" t="s">
        <v>499</v>
      </c>
      <c r="P353" s="8"/>
    </row>
    <row r="354" spans="1:16" ht="39.950000000000003" customHeight="1" thickBot="1" x14ac:dyDescent="0.3">
      <c r="A354" s="106" t="s">
        <v>8</v>
      </c>
      <c r="B354" s="107"/>
      <c r="C354" s="107"/>
      <c r="D354" s="107"/>
      <c r="E354" s="107"/>
      <c r="F354" s="107"/>
      <c r="G354" s="107"/>
      <c r="H354" s="107"/>
      <c r="I354" s="108"/>
      <c r="J354" s="22">
        <f>SUM(J353:J353)</f>
        <v>3576000</v>
      </c>
      <c r="K354" s="23">
        <v>3176000</v>
      </c>
      <c r="L354" s="23">
        <v>400000</v>
      </c>
      <c r="M354" s="73">
        <v>100</v>
      </c>
      <c r="N354" s="73">
        <v>89</v>
      </c>
      <c r="O354" s="73"/>
    </row>
    <row r="355" spans="1:16" ht="39.950000000000003" customHeight="1" thickBot="1" x14ac:dyDescent="0.3">
      <c r="A355" s="129" t="s">
        <v>310</v>
      </c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</row>
    <row r="356" spans="1:16" ht="50.1" customHeight="1" thickBot="1" x14ac:dyDescent="0.3">
      <c r="A356" s="33">
        <v>300</v>
      </c>
      <c r="B356" s="29" t="s">
        <v>515</v>
      </c>
      <c r="C356" s="37" t="s">
        <v>59</v>
      </c>
      <c r="D356" s="37" t="s">
        <v>162</v>
      </c>
      <c r="E356" s="34" t="s">
        <v>303</v>
      </c>
      <c r="F356" s="29" t="s">
        <v>60</v>
      </c>
      <c r="G356" s="29"/>
      <c r="H356" s="46">
        <v>42717</v>
      </c>
      <c r="I356" s="46" t="s">
        <v>516</v>
      </c>
      <c r="J356" s="60">
        <v>6850000</v>
      </c>
      <c r="K356" s="36" t="s">
        <v>189</v>
      </c>
      <c r="L356" s="36">
        <v>6850000</v>
      </c>
      <c r="M356" s="36"/>
      <c r="N356" s="36" t="s">
        <v>189</v>
      </c>
      <c r="O356" s="29" t="s">
        <v>323</v>
      </c>
      <c r="P356" s="8"/>
    </row>
    <row r="357" spans="1:16" ht="50.1" customHeight="1" thickBot="1" x14ac:dyDescent="0.3">
      <c r="A357" s="33">
        <v>301</v>
      </c>
      <c r="B357" s="29" t="s">
        <v>515</v>
      </c>
      <c r="C357" s="37" t="s">
        <v>59</v>
      </c>
      <c r="D357" s="37" t="s">
        <v>162</v>
      </c>
      <c r="E357" s="34" t="s">
        <v>517</v>
      </c>
      <c r="F357" s="29" t="s">
        <v>60</v>
      </c>
      <c r="G357" s="29"/>
      <c r="H357" s="46" t="s">
        <v>518</v>
      </c>
      <c r="I357" s="46" t="s">
        <v>519</v>
      </c>
      <c r="J357" s="60">
        <v>1100000</v>
      </c>
      <c r="K357" s="36">
        <v>450000</v>
      </c>
      <c r="L357" s="36">
        <v>650000</v>
      </c>
      <c r="M357" s="36"/>
      <c r="N357" s="36">
        <v>41</v>
      </c>
      <c r="O357" s="29" t="s">
        <v>520</v>
      </c>
    </row>
    <row r="358" spans="1:16" ht="50.1" customHeight="1" thickBot="1" x14ac:dyDescent="0.3">
      <c r="A358" s="33">
        <v>302</v>
      </c>
      <c r="B358" s="29" t="s">
        <v>515</v>
      </c>
      <c r="C358" s="37" t="s">
        <v>182</v>
      </c>
      <c r="D358" s="37" t="s">
        <v>162</v>
      </c>
      <c r="E358" s="34" t="s">
        <v>587</v>
      </c>
      <c r="F358" s="29" t="s">
        <v>60</v>
      </c>
      <c r="G358" s="29"/>
      <c r="H358" s="46" t="s">
        <v>521</v>
      </c>
      <c r="I358" s="46" t="s">
        <v>522</v>
      </c>
      <c r="J358" s="60">
        <v>1117000</v>
      </c>
      <c r="K358" s="36" t="s">
        <v>189</v>
      </c>
      <c r="L358" s="36">
        <v>1117000</v>
      </c>
      <c r="M358" s="36"/>
      <c r="N358" s="36" t="s">
        <v>189</v>
      </c>
      <c r="O358" s="29" t="s">
        <v>523</v>
      </c>
    </row>
    <row r="359" spans="1:16" ht="50.1" customHeight="1" thickBot="1" x14ac:dyDescent="0.3">
      <c r="A359" s="33">
        <v>303</v>
      </c>
      <c r="B359" s="29" t="s">
        <v>515</v>
      </c>
      <c r="C359" s="37" t="s">
        <v>182</v>
      </c>
      <c r="D359" s="37" t="s">
        <v>162</v>
      </c>
      <c r="E359" s="34" t="s">
        <v>307</v>
      </c>
      <c r="F359" s="29" t="s">
        <v>60</v>
      </c>
      <c r="G359" s="29"/>
      <c r="H359" s="46">
        <v>42815</v>
      </c>
      <c r="I359" s="46">
        <v>43695</v>
      </c>
      <c r="J359" s="60">
        <v>91176</v>
      </c>
      <c r="K359" s="36" t="s">
        <v>189</v>
      </c>
      <c r="L359" s="36">
        <v>91176</v>
      </c>
      <c r="M359" s="36"/>
      <c r="N359" s="36" t="s">
        <v>189</v>
      </c>
      <c r="O359" s="29" t="s">
        <v>523</v>
      </c>
    </row>
    <row r="360" spans="1:16" ht="50.1" customHeight="1" thickBot="1" x14ac:dyDescent="0.3">
      <c r="A360" s="33">
        <v>304</v>
      </c>
      <c r="B360" s="29" t="s">
        <v>515</v>
      </c>
      <c r="C360" s="37" t="s">
        <v>182</v>
      </c>
      <c r="D360" s="37" t="s">
        <v>162</v>
      </c>
      <c r="E360" s="34" t="s">
        <v>524</v>
      </c>
      <c r="F360" s="29" t="s">
        <v>60</v>
      </c>
      <c r="G360" s="29"/>
      <c r="H360" s="46" t="s">
        <v>525</v>
      </c>
      <c r="I360" s="46" t="s">
        <v>526</v>
      </c>
      <c r="J360" s="60">
        <v>660000</v>
      </c>
      <c r="K360" s="36" t="s">
        <v>189</v>
      </c>
      <c r="L360" s="36" t="s">
        <v>189</v>
      </c>
      <c r="M360" s="36"/>
      <c r="N360" s="36" t="s">
        <v>189</v>
      </c>
      <c r="O360" s="29" t="s">
        <v>499</v>
      </c>
    </row>
    <row r="361" spans="1:16" ht="50.1" customHeight="1" thickBot="1" x14ac:dyDescent="0.3">
      <c r="A361" s="33">
        <v>305</v>
      </c>
      <c r="B361" s="29" t="s">
        <v>515</v>
      </c>
      <c r="C361" s="37" t="s">
        <v>182</v>
      </c>
      <c r="D361" s="37" t="s">
        <v>162</v>
      </c>
      <c r="E361" s="34" t="s">
        <v>305</v>
      </c>
      <c r="F361" s="29" t="s">
        <v>60</v>
      </c>
      <c r="G361" s="29"/>
      <c r="H361" s="46" t="s">
        <v>527</v>
      </c>
      <c r="I361" s="46" t="s">
        <v>528</v>
      </c>
      <c r="J361" s="60">
        <v>120000</v>
      </c>
      <c r="K361" s="36" t="s">
        <v>189</v>
      </c>
      <c r="L361" s="36">
        <v>120000</v>
      </c>
      <c r="M361" s="36"/>
      <c r="N361" s="36" t="s">
        <v>189</v>
      </c>
      <c r="O361" s="29" t="s">
        <v>520</v>
      </c>
    </row>
    <row r="362" spans="1:16" ht="50.1" customHeight="1" thickBot="1" x14ac:dyDescent="0.3">
      <c r="A362" s="33">
        <v>306</v>
      </c>
      <c r="B362" s="29" t="s">
        <v>515</v>
      </c>
      <c r="C362" s="37" t="s">
        <v>182</v>
      </c>
      <c r="D362" s="37" t="s">
        <v>162</v>
      </c>
      <c r="E362" s="34" t="s">
        <v>529</v>
      </c>
      <c r="F362" s="29" t="s">
        <v>60</v>
      </c>
      <c r="G362" s="29"/>
      <c r="H362" s="46" t="s">
        <v>530</v>
      </c>
      <c r="I362" s="46" t="s">
        <v>531</v>
      </c>
      <c r="J362" s="60" t="s">
        <v>189</v>
      </c>
      <c r="K362" s="36" t="s">
        <v>189</v>
      </c>
      <c r="L362" s="36" t="s">
        <v>189</v>
      </c>
      <c r="M362" s="36"/>
      <c r="N362" s="36" t="s">
        <v>189</v>
      </c>
      <c r="O362" s="29" t="s">
        <v>532</v>
      </c>
    </row>
    <row r="363" spans="1:16" ht="50.1" customHeight="1" thickBot="1" x14ac:dyDescent="0.3">
      <c r="A363" s="33">
        <v>307</v>
      </c>
      <c r="B363" s="29" t="s">
        <v>515</v>
      </c>
      <c r="C363" s="37" t="s">
        <v>182</v>
      </c>
      <c r="D363" s="37" t="s">
        <v>162</v>
      </c>
      <c r="E363" s="34" t="s">
        <v>306</v>
      </c>
      <c r="F363" s="29" t="s">
        <v>60</v>
      </c>
      <c r="G363" s="29"/>
      <c r="H363" s="46">
        <v>42887</v>
      </c>
      <c r="I363" s="46">
        <v>42931</v>
      </c>
      <c r="J363" s="60">
        <v>96000</v>
      </c>
      <c r="K363" s="36"/>
      <c r="L363" s="36"/>
      <c r="M363" s="36"/>
      <c r="N363" s="36" t="s">
        <v>189</v>
      </c>
      <c r="O363" s="29" t="s">
        <v>523</v>
      </c>
    </row>
    <row r="364" spans="1:16" ht="50.1" customHeight="1" thickBot="1" x14ac:dyDescent="0.3">
      <c r="A364" s="33">
        <v>308</v>
      </c>
      <c r="B364" s="29" t="s">
        <v>515</v>
      </c>
      <c r="C364" s="37" t="s">
        <v>182</v>
      </c>
      <c r="D364" s="37" t="s">
        <v>162</v>
      </c>
      <c r="E364" s="34" t="s">
        <v>308</v>
      </c>
      <c r="F364" s="29" t="s">
        <v>60</v>
      </c>
      <c r="G364" s="29"/>
      <c r="H364" s="46">
        <v>42705</v>
      </c>
      <c r="I364" s="46">
        <v>42767</v>
      </c>
      <c r="J364" s="60" t="s">
        <v>189</v>
      </c>
      <c r="K364" s="36"/>
      <c r="L364" s="36"/>
      <c r="M364" s="36"/>
      <c r="N364" s="36">
        <v>100</v>
      </c>
      <c r="O364" s="29" t="s">
        <v>499</v>
      </c>
    </row>
    <row r="365" spans="1:16" ht="50.1" customHeight="1" thickBot="1" x14ac:dyDescent="0.3">
      <c r="A365" s="33">
        <v>309</v>
      </c>
      <c r="B365" s="29" t="s">
        <v>515</v>
      </c>
      <c r="C365" s="37" t="s">
        <v>182</v>
      </c>
      <c r="D365" s="37" t="s">
        <v>162</v>
      </c>
      <c r="E365" s="34" t="s">
        <v>309</v>
      </c>
      <c r="F365" s="29" t="s">
        <v>60</v>
      </c>
      <c r="G365" s="29"/>
      <c r="H365" s="46">
        <v>42790</v>
      </c>
      <c r="I365" s="46">
        <v>42818</v>
      </c>
      <c r="J365" s="60"/>
      <c r="K365" s="36"/>
      <c r="L365" s="36"/>
      <c r="M365" s="36"/>
      <c r="N365" s="36">
        <v>100</v>
      </c>
      <c r="O365" s="29" t="s">
        <v>499</v>
      </c>
    </row>
    <row r="366" spans="1:16" ht="50.1" customHeight="1" thickBot="1" x14ac:dyDescent="0.3">
      <c r="A366" s="33">
        <v>310</v>
      </c>
      <c r="B366" s="29" t="s">
        <v>515</v>
      </c>
      <c r="C366" s="37" t="s">
        <v>182</v>
      </c>
      <c r="D366" s="37" t="s">
        <v>162</v>
      </c>
      <c r="E366" s="34" t="s">
        <v>304</v>
      </c>
      <c r="F366" s="29" t="s">
        <v>60</v>
      </c>
      <c r="G366" s="29"/>
      <c r="H366" s="46">
        <v>42906</v>
      </c>
      <c r="I366" s="46">
        <v>43009</v>
      </c>
      <c r="J366" s="60" t="s">
        <v>189</v>
      </c>
      <c r="K366" s="36"/>
      <c r="L366" s="36"/>
      <c r="M366" s="36"/>
      <c r="N366" s="36" t="s">
        <v>189</v>
      </c>
      <c r="O366" s="29" t="s">
        <v>523</v>
      </c>
    </row>
    <row r="367" spans="1:16" ht="50.1" customHeight="1" thickBot="1" x14ac:dyDescent="0.3">
      <c r="A367" s="33">
        <v>311</v>
      </c>
      <c r="B367" s="29" t="s">
        <v>515</v>
      </c>
      <c r="C367" s="37" t="s">
        <v>59</v>
      </c>
      <c r="D367" s="37" t="s">
        <v>162</v>
      </c>
      <c r="E367" s="34" t="s">
        <v>588</v>
      </c>
      <c r="F367" s="29" t="s">
        <v>113</v>
      </c>
      <c r="G367" s="29"/>
      <c r="H367" s="46" t="s">
        <v>589</v>
      </c>
      <c r="I367" s="46" t="s">
        <v>590</v>
      </c>
      <c r="J367" s="60" t="s">
        <v>189</v>
      </c>
      <c r="K367" s="36" t="s">
        <v>189</v>
      </c>
      <c r="L367" s="36" t="s">
        <v>189</v>
      </c>
      <c r="M367" s="36" t="s">
        <v>189</v>
      </c>
      <c r="N367" s="36" t="s">
        <v>189</v>
      </c>
      <c r="O367" s="29" t="s">
        <v>520</v>
      </c>
    </row>
    <row r="368" spans="1:16" ht="50.1" customHeight="1" thickBot="1" x14ac:dyDescent="0.3">
      <c r="A368" s="33">
        <v>312</v>
      </c>
      <c r="B368" s="29" t="s">
        <v>515</v>
      </c>
      <c r="C368" s="37" t="s">
        <v>367</v>
      </c>
      <c r="D368" s="37" t="s">
        <v>162</v>
      </c>
      <c r="E368" s="34" t="s">
        <v>591</v>
      </c>
      <c r="F368" s="29" t="s">
        <v>113</v>
      </c>
      <c r="G368" s="29"/>
      <c r="H368" s="46" t="s">
        <v>592</v>
      </c>
      <c r="I368" s="46" t="s">
        <v>531</v>
      </c>
      <c r="J368" s="60" t="s">
        <v>189</v>
      </c>
      <c r="K368" s="36" t="s">
        <v>189</v>
      </c>
      <c r="L368" s="36" t="s">
        <v>189</v>
      </c>
      <c r="M368" s="36" t="s">
        <v>189</v>
      </c>
      <c r="N368" s="36" t="s">
        <v>189</v>
      </c>
      <c r="O368" s="29" t="s">
        <v>523</v>
      </c>
    </row>
    <row r="369" spans="1:16" ht="50.1" customHeight="1" thickBot="1" x14ac:dyDescent="0.3">
      <c r="A369" s="33">
        <v>313</v>
      </c>
      <c r="B369" s="29" t="s">
        <v>515</v>
      </c>
      <c r="C369" s="37" t="s">
        <v>182</v>
      </c>
      <c r="D369" s="37" t="s">
        <v>162</v>
      </c>
      <c r="E369" s="34" t="s">
        <v>593</v>
      </c>
      <c r="F369" s="29" t="s">
        <v>113</v>
      </c>
      <c r="G369" s="29"/>
      <c r="H369" s="46" t="s">
        <v>594</v>
      </c>
      <c r="I369" s="46" t="s">
        <v>595</v>
      </c>
      <c r="J369" s="60" t="s">
        <v>189</v>
      </c>
      <c r="K369" s="36" t="s">
        <v>189</v>
      </c>
      <c r="L369" s="36" t="s">
        <v>189</v>
      </c>
      <c r="M369" s="36" t="s">
        <v>189</v>
      </c>
      <c r="N369" s="36" t="s">
        <v>189</v>
      </c>
      <c r="O369" s="29" t="s">
        <v>523</v>
      </c>
      <c r="P369" s="8"/>
    </row>
    <row r="370" spans="1:16" ht="50.1" customHeight="1" thickBot="1" x14ac:dyDescent="0.3">
      <c r="A370" s="33">
        <v>314</v>
      </c>
      <c r="B370" s="29" t="s">
        <v>515</v>
      </c>
      <c r="C370" s="37" t="s">
        <v>182</v>
      </c>
      <c r="D370" s="37" t="s">
        <v>162</v>
      </c>
      <c r="E370" s="34" t="s">
        <v>596</v>
      </c>
      <c r="F370" s="29" t="s">
        <v>113</v>
      </c>
      <c r="G370" s="29"/>
      <c r="H370" s="46" t="s">
        <v>597</v>
      </c>
      <c r="I370" s="46" t="s">
        <v>590</v>
      </c>
      <c r="J370" s="60" t="s">
        <v>189</v>
      </c>
      <c r="K370" s="36" t="s">
        <v>189</v>
      </c>
      <c r="L370" s="36" t="s">
        <v>189</v>
      </c>
      <c r="M370" s="36" t="s">
        <v>189</v>
      </c>
      <c r="N370" s="36" t="s">
        <v>189</v>
      </c>
      <c r="O370" s="29" t="s">
        <v>520</v>
      </c>
      <c r="P370" s="8"/>
    </row>
    <row r="371" spans="1:16" ht="50.1" customHeight="1" thickBot="1" x14ac:dyDescent="0.3">
      <c r="A371" s="33">
        <v>315</v>
      </c>
      <c r="B371" s="29" t="s">
        <v>515</v>
      </c>
      <c r="C371" s="37" t="s">
        <v>182</v>
      </c>
      <c r="D371" s="37" t="s">
        <v>162</v>
      </c>
      <c r="E371" s="34" t="s">
        <v>598</v>
      </c>
      <c r="F371" s="29" t="s">
        <v>113</v>
      </c>
      <c r="G371" s="29"/>
      <c r="H371" s="46" t="s">
        <v>592</v>
      </c>
      <c r="I371" s="46" t="s">
        <v>477</v>
      </c>
      <c r="J371" s="60" t="s">
        <v>189</v>
      </c>
      <c r="K371" s="36" t="s">
        <v>189</v>
      </c>
      <c r="L371" s="36"/>
      <c r="M371" s="36" t="s">
        <v>189</v>
      </c>
      <c r="N371" s="36" t="s">
        <v>189</v>
      </c>
      <c r="O371" s="29" t="s">
        <v>520</v>
      </c>
    </row>
    <row r="372" spans="1:16" ht="50.1" customHeight="1" thickBot="1" x14ac:dyDescent="0.3">
      <c r="A372" s="33">
        <v>316</v>
      </c>
      <c r="B372" s="29" t="s">
        <v>515</v>
      </c>
      <c r="C372" s="37" t="s">
        <v>182</v>
      </c>
      <c r="D372" s="37" t="s">
        <v>162</v>
      </c>
      <c r="E372" s="34" t="s">
        <v>599</v>
      </c>
      <c r="F372" s="29" t="s">
        <v>113</v>
      </c>
      <c r="G372" s="29"/>
      <c r="H372" s="46" t="s">
        <v>530</v>
      </c>
      <c r="I372" s="46" t="s">
        <v>477</v>
      </c>
      <c r="J372" s="60" t="s">
        <v>189</v>
      </c>
      <c r="K372" s="36" t="s">
        <v>189</v>
      </c>
      <c r="L372" s="36" t="s">
        <v>189</v>
      </c>
      <c r="M372" s="36" t="s">
        <v>189</v>
      </c>
      <c r="N372" s="36" t="s">
        <v>189</v>
      </c>
      <c r="O372" s="29" t="s">
        <v>520</v>
      </c>
    </row>
    <row r="373" spans="1:16" ht="50.1" customHeight="1" thickBot="1" x14ac:dyDescent="0.3">
      <c r="A373" s="33">
        <v>317</v>
      </c>
      <c r="B373" s="29" t="s">
        <v>515</v>
      </c>
      <c r="C373" s="37" t="s">
        <v>182</v>
      </c>
      <c r="D373" s="37" t="s">
        <v>162</v>
      </c>
      <c r="E373" s="34" t="s">
        <v>600</v>
      </c>
      <c r="F373" s="29" t="s">
        <v>113</v>
      </c>
      <c r="G373" s="29"/>
      <c r="H373" s="46" t="s">
        <v>601</v>
      </c>
      <c r="I373" s="46" t="s">
        <v>595</v>
      </c>
      <c r="J373" s="60" t="s">
        <v>189</v>
      </c>
      <c r="K373" s="36" t="s">
        <v>189</v>
      </c>
      <c r="L373" s="36" t="s">
        <v>189</v>
      </c>
      <c r="M373" s="36" t="s">
        <v>189</v>
      </c>
      <c r="N373" s="36" t="s">
        <v>189</v>
      </c>
      <c r="O373" s="29" t="s">
        <v>523</v>
      </c>
    </row>
    <row r="374" spans="1:16" ht="50.1" customHeight="1" thickBot="1" x14ac:dyDescent="0.3">
      <c r="A374" s="33">
        <v>318</v>
      </c>
      <c r="B374" s="29" t="s">
        <v>515</v>
      </c>
      <c r="C374" s="37" t="s">
        <v>182</v>
      </c>
      <c r="D374" s="37" t="s">
        <v>162</v>
      </c>
      <c r="E374" s="34" t="s">
        <v>602</v>
      </c>
      <c r="F374" s="29" t="s">
        <v>113</v>
      </c>
      <c r="G374" s="29"/>
      <c r="H374" s="46" t="s">
        <v>603</v>
      </c>
      <c r="I374" s="46" t="s">
        <v>604</v>
      </c>
      <c r="J374" s="60" t="s">
        <v>189</v>
      </c>
      <c r="K374" s="36" t="s">
        <v>189</v>
      </c>
      <c r="L374" s="36" t="s">
        <v>189</v>
      </c>
      <c r="M374" s="36" t="s">
        <v>189</v>
      </c>
      <c r="N374" s="36" t="s">
        <v>189</v>
      </c>
      <c r="O374" s="29" t="s">
        <v>523</v>
      </c>
    </row>
    <row r="375" spans="1:16" ht="50.1" customHeight="1" thickBot="1" x14ac:dyDescent="0.3">
      <c r="A375" s="33">
        <v>319</v>
      </c>
      <c r="B375" s="29" t="s">
        <v>515</v>
      </c>
      <c r="C375" s="37" t="s">
        <v>182</v>
      </c>
      <c r="D375" s="37" t="s">
        <v>162</v>
      </c>
      <c r="E375" s="34" t="s">
        <v>605</v>
      </c>
      <c r="F375" s="29" t="s">
        <v>113</v>
      </c>
      <c r="G375" s="29"/>
      <c r="H375" s="46" t="s">
        <v>592</v>
      </c>
      <c r="I375" s="46" t="s">
        <v>477</v>
      </c>
      <c r="J375" s="60" t="s">
        <v>189</v>
      </c>
      <c r="K375" s="36" t="s">
        <v>189</v>
      </c>
      <c r="L375" s="36"/>
      <c r="M375" s="36" t="s">
        <v>189</v>
      </c>
      <c r="N375" s="36" t="s">
        <v>189</v>
      </c>
      <c r="O375" s="29" t="s">
        <v>520</v>
      </c>
    </row>
    <row r="376" spans="1:16" ht="39.950000000000003" customHeight="1" thickBot="1" x14ac:dyDescent="0.3">
      <c r="A376" s="106" t="s">
        <v>8</v>
      </c>
      <c r="B376" s="107"/>
      <c r="C376" s="107"/>
      <c r="D376" s="107"/>
      <c r="E376" s="107"/>
      <c r="F376" s="107"/>
      <c r="G376" s="107"/>
      <c r="H376" s="107"/>
      <c r="I376" s="108"/>
      <c r="J376" s="62">
        <f>SUM(J356:J375)</f>
        <v>10034176</v>
      </c>
      <c r="K376" s="23">
        <f>SUM(K356:K375)</f>
        <v>450000</v>
      </c>
      <c r="L376" s="23">
        <f>SUM(L356:L375)</f>
        <v>8828176</v>
      </c>
      <c r="M376" s="73">
        <v>0</v>
      </c>
      <c r="N376" s="23">
        <f>AVERAGE(N357:N375)</f>
        <v>80.333333333333329</v>
      </c>
      <c r="O376" s="73"/>
    </row>
    <row r="377" spans="1:16" ht="39.950000000000003" customHeight="1" thickBot="1" x14ac:dyDescent="0.3">
      <c r="A377" s="129" t="s">
        <v>344</v>
      </c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</row>
    <row r="378" spans="1:16" ht="39.950000000000003" customHeight="1" thickBot="1" x14ac:dyDescent="0.3">
      <c r="A378" s="33">
        <v>320</v>
      </c>
      <c r="B378" s="29" t="s">
        <v>311</v>
      </c>
      <c r="C378" s="37" t="s">
        <v>312</v>
      </c>
      <c r="D378" s="37" t="s">
        <v>162</v>
      </c>
      <c r="E378" s="34" t="s">
        <v>313</v>
      </c>
      <c r="F378" s="29" t="s">
        <v>314</v>
      </c>
      <c r="G378" s="29"/>
      <c r="H378" s="46">
        <v>41698</v>
      </c>
      <c r="I378" s="46">
        <v>43159</v>
      </c>
      <c r="J378" s="60">
        <v>896602.4</v>
      </c>
      <c r="K378" s="36">
        <v>250000</v>
      </c>
      <c r="L378" s="36">
        <v>100000</v>
      </c>
      <c r="M378" s="36">
        <v>40</v>
      </c>
      <c r="N378" s="36">
        <v>40</v>
      </c>
      <c r="O378" s="29" t="s">
        <v>190</v>
      </c>
      <c r="P378" s="8"/>
    </row>
    <row r="379" spans="1:16" ht="39.950000000000003" customHeight="1" thickBot="1" x14ac:dyDescent="0.3">
      <c r="A379" s="33">
        <v>321</v>
      </c>
      <c r="B379" s="29" t="s">
        <v>311</v>
      </c>
      <c r="C379" s="37" t="s">
        <v>312</v>
      </c>
      <c r="D379" s="37" t="s">
        <v>239</v>
      </c>
      <c r="E379" s="34" t="s">
        <v>315</v>
      </c>
      <c r="F379" s="29" t="s">
        <v>314</v>
      </c>
      <c r="G379" s="29"/>
      <c r="H379" s="46">
        <v>2016</v>
      </c>
      <c r="I379" s="46">
        <v>2018</v>
      </c>
      <c r="J379" s="60">
        <v>0</v>
      </c>
      <c r="K379" s="36">
        <v>0</v>
      </c>
      <c r="L379" s="36"/>
      <c r="M379" s="36"/>
      <c r="N379" s="36">
        <v>0</v>
      </c>
      <c r="O379" s="29" t="s">
        <v>316</v>
      </c>
      <c r="P379" s="8"/>
    </row>
    <row r="380" spans="1:16" ht="39.950000000000003" customHeight="1" thickBot="1" x14ac:dyDescent="0.3">
      <c r="A380" s="33">
        <v>322</v>
      </c>
      <c r="B380" s="29" t="s">
        <v>311</v>
      </c>
      <c r="C380" s="37" t="s">
        <v>312</v>
      </c>
      <c r="D380" s="37" t="s">
        <v>239</v>
      </c>
      <c r="E380" s="34" t="s">
        <v>317</v>
      </c>
      <c r="F380" s="29" t="s">
        <v>314</v>
      </c>
      <c r="G380" s="29"/>
      <c r="H380" s="46">
        <v>2016</v>
      </c>
      <c r="I380" s="46">
        <v>2017</v>
      </c>
      <c r="J380" s="60">
        <v>610000</v>
      </c>
      <c r="K380" s="36">
        <v>0</v>
      </c>
      <c r="L380" s="36">
        <v>0</v>
      </c>
      <c r="M380" s="36"/>
      <c r="N380" s="36">
        <v>0</v>
      </c>
      <c r="O380" s="29" t="s">
        <v>190</v>
      </c>
      <c r="P380" s="8"/>
    </row>
    <row r="381" spans="1:16" ht="39.950000000000003" customHeight="1" thickBot="1" x14ac:dyDescent="0.3">
      <c r="A381" s="33">
        <v>323</v>
      </c>
      <c r="B381" s="29" t="s">
        <v>311</v>
      </c>
      <c r="C381" s="37" t="s">
        <v>312</v>
      </c>
      <c r="D381" s="37" t="s">
        <v>162</v>
      </c>
      <c r="E381" s="34" t="s">
        <v>318</v>
      </c>
      <c r="F381" s="29" t="s">
        <v>314</v>
      </c>
      <c r="G381" s="29"/>
      <c r="H381" s="46">
        <v>2017</v>
      </c>
      <c r="I381" s="46">
        <v>2017</v>
      </c>
      <c r="J381" s="60">
        <v>1250000</v>
      </c>
      <c r="K381" s="36">
        <v>0</v>
      </c>
      <c r="L381" s="36">
        <v>0</v>
      </c>
      <c r="M381" s="36">
        <v>0</v>
      </c>
      <c r="N381" s="36">
        <v>0</v>
      </c>
      <c r="O381" s="29" t="s">
        <v>319</v>
      </c>
      <c r="P381" s="8"/>
    </row>
    <row r="382" spans="1:16" ht="39.950000000000003" customHeight="1" thickBot="1" x14ac:dyDescent="0.3">
      <c r="A382" s="33">
        <v>324</v>
      </c>
      <c r="B382" s="29" t="s">
        <v>311</v>
      </c>
      <c r="C382" s="37" t="s">
        <v>312</v>
      </c>
      <c r="D382" s="37" t="s">
        <v>239</v>
      </c>
      <c r="E382" s="34" t="s">
        <v>320</v>
      </c>
      <c r="F382" s="29" t="s">
        <v>314</v>
      </c>
      <c r="G382" s="29"/>
      <c r="H382" s="46">
        <v>2016</v>
      </c>
      <c r="I382" s="46">
        <v>2018</v>
      </c>
      <c r="J382" s="60"/>
      <c r="K382" s="36"/>
      <c r="L382" s="36"/>
      <c r="M382" s="36"/>
      <c r="N382" s="36"/>
      <c r="O382" s="29" t="s">
        <v>316</v>
      </c>
      <c r="P382" s="8"/>
    </row>
    <row r="383" spans="1:16" ht="39.950000000000003" customHeight="1" thickBot="1" x14ac:dyDescent="0.3">
      <c r="A383" s="106" t="s">
        <v>8</v>
      </c>
      <c r="B383" s="107"/>
      <c r="C383" s="107"/>
      <c r="D383" s="107"/>
      <c r="E383" s="107"/>
      <c r="F383" s="107"/>
      <c r="G383" s="107"/>
      <c r="H383" s="107"/>
      <c r="I383" s="108"/>
      <c r="J383" s="62">
        <f>SUM(J378:J382)</f>
        <v>2756602.4</v>
      </c>
      <c r="K383" s="23">
        <f>SUM(K378:K382)</f>
        <v>250000</v>
      </c>
      <c r="L383" s="23">
        <f>SUM(L378:L382)</f>
        <v>100000</v>
      </c>
      <c r="M383" s="23">
        <f>SUM(M378:M382)</f>
        <v>40</v>
      </c>
      <c r="N383" s="23">
        <f>SUM(N378:N382)</f>
        <v>40</v>
      </c>
      <c r="O383" s="73"/>
    </row>
    <row r="384" spans="1:16" ht="39.950000000000003" customHeight="1" thickBot="1" x14ac:dyDescent="0.3">
      <c r="A384" s="129" t="s">
        <v>335</v>
      </c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</row>
    <row r="385" spans="1:16" ht="39.950000000000003" customHeight="1" thickBot="1" x14ac:dyDescent="0.3">
      <c r="A385" s="33">
        <v>325</v>
      </c>
      <c r="B385" s="29" t="s">
        <v>321</v>
      </c>
      <c r="C385" s="37" t="s">
        <v>59</v>
      </c>
      <c r="D385" s="37" t="s">
        <v>326</v>
      </c>
      <c r="E385" s="34" t="s">
        <v>322</v>
      </c>
      <c r="F385" s="29" t="s">
        <v>668</v>
      </c>
      <c r="G385" s="29"/>
      <c r="H385" s="46" t="s">
        <v>669</v>
      </c>
      <c r="I385" s="46" t="s">
        <v>670</v>
      </c>
      <c r="J385" s="60">
        <v>4690352</v>
      </c>
      <c r="K385" s="36">
        <v>4690352</v>
      </c>
      <c r="L385" s="36">
        <v>4690352</v>
      </c>
      <c r="M385" s="36">
        <v>25</v>
      </c>
      <c r="N385" s="36">
        <v>0</v>
      </c>
      <c r="O385" s="29" t="s">
        <v>339</v>
      </c>
    </row>
    <row r="386" spans="1:16" ht="39.950000000000003" customHeight="1" thickBot="1" x14ac:dyDescent="0.3">
      <c r="A386" s="33">
        <v>326</v>
      </c>
      <c r="B386" s="29" t="s">
        <v>321</v>
      </c>
      <c r="C386" s="37" t="s">
        <v>194</v>
      </c>
      <c r="D386" s="37" t="s">
        <v>326</v>
      </c>
      <c r="E386" s="34" t="s">
        <v>324</v>
      </c>
      <c r="F386" s="29" t="s">
        <v>668</v>
      </c>
      <c r="G386" s="29">
        <v>0</v>
      </c>
      <c r="H386" s="46" t="s">
        <v>671</v>
      </c>
      <c r="I386" s="46" t="s">
        <v>672</v>
      </c>
      <c r="J386" s="60">
        <v>34287000</v>
      </c>
      <c r="K386" s="36">
        <v>0</v>
      </c>
      <c r="L386" s="36">
        <v>0</v>
      </c>
      <c r="M386" s="36">
        <v>5</v>
      </c>
      <c r="N386" s="36">
        <v>0</v>
      </c>
      <c r="O386" s="29" t="s">
        <v>673</v>
      </c>
    </row>
    <row r="387" spans="1:16" ht="39.950000000000003" customHeight="1" thickBot="1" x14ac:dyDescent="0.3">
      <c r="A387" s="33">
        <v>327</v>
      </c>
      <c r="B387" s="29" t="s">
        <v>325</v>
      </c>
      <c r="C387" s="37" t="s">
        <v>59</v>
      </c>
      <c r="D387" s="37" t="s">
        <v>326</v>
      </c>
      <c r="E387" s="34" t="s">
        <v>327</v>
      </c>
      <c r="F387" s="29" t="s">
        <v>328</v>
      </c>
      <c r="G387" s="29"/>
      <c r="H387" s="46">
        <v>42870</v>
      </c>
      <c r="I387" s="46">
        <v>43054</v>
      </c>
      <c r="J387" s="60">
        <v>1500000</v>
      </c>
      <c r="K387" s="36">
        <v>0</v>
      </c>
      <c r="L387" s="36">
        <v>1500000</v>
      </c>
      <c r="M387" s="36">
        <v>0</v>
      </c>
      <c r="N387" s="36">
        <v>0</v>
      </c>
      <c r="O387" s="29" t="s">
        <v>329</v>
      </c>
    </row>
    <row r="388" spans="1:16" ht="39.950000000000003" customHeight="1" thickBot="1" x14ac:dyDescent="0.3">
      <c r="A388" s="33">
        <v>328</v>
      </c>
      <c r="B388" s="29" t="s">
        <v>325</v>
      </c>
      <c r="C388" s="37" t="s">
        <v>330</v>
      </c>
      <c r="D388" s="37" t="s">
        <v>326</v>
      </c>
      <c r="E388" s="34" t="s">
        <v>331</v>
      </c>
      <c r="F388" s="29" t="s">
        <v>328</v>
      </c>
      <c r="G388" s="29"/>
      <c r="H388" s="46">
        <v>42901</v>
      </c>
      <c r="I388" s="46">
        <v>43023</v>
      </c>
      <c r="J388" s="60">
        <v>500000</v>
      </c>
      <c r="K388" s="36">
        <v>0</v>
      </c>
      <c r="L388" s="36">
        <v>500000</v>
      </c>
      <c r="M388" s="36">
        <v>0</v>
      </c>
      <c r="N388" s="36">
        <v>0</v>
      </c>
      <c r="O388" s="29" t="s">
        <v>329</v>
      </c>
    </row>
    <row r="389" spans="1:16" ht="39.950000000000003" customHeight="1" thickBot="1" x14ac:dyDescent="0.3">
      <c r="A389" s="33">
        <v>329</v>
      </c>
      <c r="B389" s="29" t="s">
        <v>325</v>
      </c>
      <c r="C389" s="37" t="s">
        <v>330</v>
      </c>
      <c r="D389" s="37" t="s">
        <v>326</v>
      </c>
      <c r="E389" s="34" t="s">
        <v>332</v>
      </c>
      <c r="F389" s="29" t="s">
        <v>328</v>
      </c>
      <c r="G389" s="29"/>
      <c r="H389" s="46">
        <v>42887</v>
      </c>
      <c r="I389" s="46">
        <v>42979</v>
      </c>
      <c r="J389" s="60">
        <v>300000</v>
      </c>
      <c r="K389" s="36">
        <v>0</v>
      </c>
      <c r="L389" s="36">
        <v>300000</v>
      </c>
      <c r="M389" s="36">
        <v>0</v>
      </c>
      <c r="N389" s="36">
        <v>0</v>
      </c>
      <c r="O389" s="29" t="s">
        <v>329</v>
      </c>
    </row>
    <row r="390" spans="1:16" ht="39.950000000000003" customHeight="1" thickBot="1" x14ac:dyDescent="0.3">
      <c r="A390" s="33">
        <v>330</v>
      </c>
      <c r="B390" s="29" t="s">
        <v>325</v>
      </c>
      <c r="C390" s="37" t="s">
        <v>330</v>
      </c>
      <c r="D390" s="37" t="s">
        <v>333</v>
      </c>
      <c r="E390" s="34" t="s">
        <v>334</v>
      </c>
      <c r="F390" s="29" t="s">
        <v>328</v>
      </c>
      <c r="G390" s="29"/>
      <c r="H390" s="46">
        <v>42840</v>
      </c>
      <c r="I390" s="46">
        <v>43023</v>
      </c>
      <c r="J390" s="60">
        <v>1200000</v>
      </c>
      <c r="K390" s="36">
        <v>0</v>
      </c>
      <c r="L390" s="36">
        <v>1200000</v>
      </c>
      <c r="M390" s="36">
        <v>0</v>
      </c>
      <c r="N390" s="36">
        <v>0</v>
      </c>
      <c r="O390" s="29" t="s">
        <v>329</v>
      </c>
    </row>
    <row r="391" spans="1:16" ht="39.950000000000003" customHeight="1" thickBot="1" x14ac:dyDescent="0.3">
      <c r="A391" s="106" t="s">
        <v>8</v>
      </c>
      <c r="B391" s="107"/>
      <c r="C391" s="107"/>
      <c r="D391" s="107"/>
      <c r="E391" s="107"/>
      <c r="F391" s="107"/>
      <c r="G391" s="107"/>
      <c r="H391" s="107"/>
      <c r="I391" s="108"/>
      <c r="J391" s="62">
        <f>SUM(J385:J390)</f>
        <v>42477352</v>
      </c>
      <c r="K391" s="23">
        <f t="shared" ref="K391:N391" si="11">SUM(K385:K390)</f>
        <v>4690352</v>
      </c>
      <c r="L391" s="23">
        <f t="shared" si="11"/>
        <v>8190352</v>
      </c>
      <c r="M391" s="73">
        <f t="shared" si="11"/>
        <v>30</v>
      </c>
      <c r="N391" s="73">
        <f t="shared" si="11"/>
        <v>0</v>
      </c>
      <c r="O391" s="73"/>
    </row>
    <row r="392" spans="1:16" ht="39.950000000000003" customHeight="1" thickBot="1" x14ac:dyDescent="0.3">
      <c r="A392" s="129" t="s">
        <v>336</v>
      </c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</row>
    <row r="393" spans="1:16" ht="39.950000000000003" customHeight="1" thickBot="1" x14ac:dyDescent="0.3">
      <c r="A393" s="33">
        <v>331</v>
      </c>
      <c r="B393" s="29" t="s">
        <v>337</v>
      </c>
      <c r="C393" s="37" t="s">
        <v>59</v>
      </c>
      <c r="D393" s="37" t="s">
        <v>333</v>
      </c>
      <c r="E393" s="34" t="s">
        <v>338</v>
      </c>
      <c r="F393" s="29" t="s">
        <v>55</v>
      </c>
      <c r="G393" s="29"/>
      <c r="H393" s="46">
        <v>42840</v>
      </c>
      <c r="I393" s="46">
        <v>43023</v>
      </c>
      <c r="J393" s="60">
        <v>1260000</v>
      </c>
      <c r="K393" s="36">
        <v>0</v>
      </c>
      <c r="L393" s="36">
        <v>1250000</v>
      </c>
      <c r="M393" s="36">
        <v>0</v>
      </c>
      <c r="N393" s="36">
        <v>0</v>
      </c>
      <c r="O393" s="29" t="s">
        <v>339</v>
      </c>
      <c r="P393" s="8"/>
    </row>
    <row r="394" spans="1:16" ht="39.950000000000003" customHeight="1" thickBot="1" x14ac:dyDescent="0.3">
      <c r="A394" s="33">
        <v>332</v>
      </c>
      <c r="B394" s="29" t="s">
        <v>337</v>
      </c>
      <c r="C394" s="37" t="s">
        <v>330</v>
      </c>
      <c r="D394" s="37" t="s">
        <v>333</v>
      </c>
      <c r="E394" s="34" t="s">
        <v>459</v>
      </c>
      <c r="F394" s="29" t="s">
        <v>55</v>
      </c>
      <c r="G394" s="29"/>
      <c r="H394" s="46">
        <v>42200</v>
      </c>
      <c r="I394" s="46">
        <v>43357</v>
      </c>
      <c r="J394" s="60">
        <v>0</v>
      </c>
      <c r="K394" s="36">
        <v>70000</v>
      </c>
      <c r="L394" s="36">
        <v>50000</v>
      </c>
      <c r="M394" s="36">
        <v>0</v>
      </c>
      <c r="N394" s="36">
        <v>0</v>
      </c>
      <c r="O394" s="29" t="s">
        <v>462</v>
      </c>
      <c r="P394" s="8"/>
    </row>
    <row r="395" spans="1:16" ht="39.950000000000003" customHeight="1" thickBot="1" x14ac:dyDescent="0.3">
      <c r="A395" s="33">
        <v>333</v>
      </c>
      <c r="B395" s="29" t="s">
        <v>337</v>
      </c>
      <c r="C395" s="37" t="s">
        <v>330</v>
      </c>
      <c r="D395" s="37" t="s">
        <v>333</v>
      </c>
      <c r="E395" s="34" t="s">
        <v>460</v>
      </c>
      <c r="F395" s="29" t="s">
        <v>55</v>
      </c>
      <c r="G395" s="29"/>
      <c r="H395" s="46">
        <v>42370</v>
      </c>
      <c r="I395" s="46">
        <v>43084</v>
      </c>
      <c r="J395" s="60">
        <v>0</v>
      </c>
      <c r="K395" s="36">
        <v>50000</v>
      </c>
      <c r="L395" s="36">
        <v>50000</v>
      </c>
      <c r="M395" s="36">
        <v>0</v>
      </c>
      <c r="N395" s="36">
        <v>0</v>
      </c>
      <c r="O395" s="29" t="s">
        <v>462</v>
      </c>
      <c r="P395" s="8"/>
    </row>
    <row r="396" spans="1:16" ht="39.950000000000003" customHeight="1" thickBot="1" x14ac:dyDescent="0.3">
      <c r="A396" s="33">
        <v>334</v>
      </c>
      <c r="B396" s="29" t="s">
        <v>337</v>
      </c>
      <c r="C396" s="37" t="s">
        <v>59</v>
      </c>
      <c r="D396" s="37" t="s">
        <v>333</v>
      </c>
      <c r="E396" s="34" t="s">
        <v>461</v>
      </c>
      <c r="F396" s="29" t="s">
        <v>55</v>
      </c>
      <c r="G396" s="29"/>
      <c r="H396" s="46">
        <v>42543</v>
      </c>
      <c r="I396" s="46">
        <v>42607</v>
      </c>
      <c r="J396" s="60"/>
      <c r="K396" s="36"/>
      <c r="L396" s="36"/>
      <c r="M396" s="36">
        <v>0</v>
      </c>
      <c r="N396" s="36">
        <v>0</v>
      </c>
      <c r="O396" s="29" t="s">
        <v>462</v>
      </c>
      <c r="P396" s="8"/>
    </row>
    <row r="397" spans="1:16" ht="39.950000000000003" customHeight="1" thickBot="1" x14ac:dyDescent="0.3">
      <c r="A397" s="33">
        <v>335</v>
      </c>
      <c r="B397" s="29" t="s">
        <v>337</v>
      </c>
      <c r="C397" s="37" t="s">
        <v>330</v>
      </c>
      <c r="D397" s="37" t="s">
        <v>341</v>
      </c>
      <c r="E397" s="34" t="s">
        <v>691</v>
      </c>
      <c r="F397" s="29" t="s">
        <v>55</v>
      </c>
      <c r="G397" s="29"/>
      <c r="H397" s="46">
        <v>42840</v>
      </c>
      <c r="I397" s="46">
        <v>43023</v>
      </c>
      <c r="J397" s="60">
        <v>1200000</v>
      </c>
      <c r="K397" s="36"/>
      <c r="L397" s="36">
        <v>1200000</v>
      </c>
      <c r="M397" s="36">
        <v>0</v>
      </c>
      <c r="N397" s="36">
        <v>0</v>
      </c>
      <c r="O397" s="29" t="s">
        <v>692</v>
      </c>
    </row>
    <row r="398" spans="1:16" ht="39.950000000000003" customHeight="1" thickBot="1" x14ac:dyDescent="0.3">
      <c r="A398" s="33">
        <v>336</v>
      </c>
      <c r="B398" s="29" t="s">
        <v>337</v>
      </c>
      <c r="C398" s="37" t="s">
        <v>330</v>
      </c>
      <c r="D398" s="37" t="s">
        <v>333</v>
      </c>
      <c r="E398" s="34" t="s">
        <v>340</v>
      </c>
      <c r="F398" s="29" t="s">
        <v>55</v>
      </c>
      <c r="G398" s="29"/>
      <c r="H398" s="46">
        <v>42840</v>
      </c>
      <c r="I398" s="46">
        <v>42931</v>
      </c>
      <c r="J398" s="60">
        <v>250000</v>
      </c>
      <c r="K398" s="36">
        <v>0</v>
      </c>
      <c r="L398" s="36">
        <v>250000</v>
      </c>
      <c r="M398" s="36">
        <v>0</v>
      </c>
      <c r="N398" s="36">
        <v>0</v>
      </c>
      <c r="O398" s="29" t="s">
        <v>339</v>
      </c>
      <c r="P398" s="8"/>
    </row>
    <row r="399" spans="1:16" ht="39.950000000000003" customHeight="1" thickBot="1" x14ac:dyDescent="0.3">
      <c r="A399" s="33">
        <v>337</v>
      </c>
      <c r="B399" s="29" t="s">
        <v>337</v>
      </c>
      <c r="C399" s="37" t="s">
        <v>330</v>
      </c>
      <c r="D399" s="37" t="s">
        <v>341</v>
      </c>
      <c r="E399" s="34" t="s">
        <v>342</v>
      </c>
      <c r="F399" s="29" t="s">
        <v>55</v>
      </c>
      <c r="G399" s="29"/>
      <c r="H399" s="46">
        <v>42840</v>
      </c>
      <c r="I399" s="46">
        <v>42962</v>
      </c>
      <c r="J399" s="60">
        <v>600000</v>
      </c>
      <c r="K399" s="36">
        <v>0</v>
      </c>
      <c r="L399" s="36">
        <v>700000</v>
      </c>
      <c r="M399" s="36">
        <v>0</v>
      </c>
      <c r="N399" s="36">
        <v>0</v>
      </c>
      <c r="O399" s="29" t="s">
        <v>339</v>
      </c>
      <c r="P399" s="8"/>
    </row>
    <row r="400" spans="1:16" ht="39.950000000000003" customHeight="1" thickBot="1" x14ac:dyDescent="0.3">
      <c r="A400" s="33">
        <v>338</v>
      </c>
      <c r="B400" s="29" t="s">
        <v>337</v>
      </c>
      <c r="C400" s="37" t="s">
        <v>330</v>
      </c>
      <c r="D400" s="37" t="s">
        <v>341</v>
      </c>
      <c r="E400" s="34" t="s">
        <v>343</v>
      </c>
      <c r="F400" s="29" t="s">
        <v>55</v>
      </c>
      <c r="G400" s="29"/>
      <c r="H400" s="46">
        <v>42840</v>
      </c>
      <c r="I400" s="46">
        <v>43023</v>
      </c>
      <c r="J400" s="60">
        <v>1250000</v>
      </c>
      <c r="K400" s="36">
        <v>0</v>
      </c>
      <c r="L400" s="36">
        <v>1250000</v>
      </c>
      <c r="M400" s="36">
        <v>0</v>
      </c>
      <c r="N400" s="36">
        <v>0</v>
      </c>
      <c r="O400" s="29" t="s">
        <v>339</v>
      </c>
    </row>
    <row r="401" spans="1:16" ht="39.950000000000003" customHeight="1" thickBot="1" x14ac:dyDescent="0.3">
      <c r="A401" s="136" t="s">
        <v>8</v>
      </c>
      <c r="B401" s="136"/>
      <c r="C401" s="136"/>
      <c r="D401" s="136"/>
      <c r="E401" s="136"/>
      <c r="F401" s="136"/>
      <c r="G401" s="136"/>
      <c r="H401" s="136"/>
      <c r="I401" s="136"/>
      <c r="J401" s="92">
        <f>SUM(J393:J400)</f>
        <v>4560000</v>
      </c>
      <c r="K401" s="99">
        <f>SUM(K393:K400)</f>
        <v>120000</v>
      </c>
      <c r="L401" s="99">
        <f>SUM(L393:L400)</f>
        <v>4750000</v>
      </c>
      <c r="M401" s="68">
        <v>0</v>
      </c>
      <c r="N401" s="68">
        <v>0</v>
      </c>
      <c r="O401" s="79"/>
    </row>
    <row r="402" spans="1:16" ht="39.950000000000003" customHeight="1" thickBot="1" x14ac:dyDescent="0.3">
      <c r="A402" s="129" t="s">
        <v>351</v>
      </c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</row>
    <row r="403" spans="1:16" ht="39.950000000000003" customHeight="1" thickBot="1" x14ac:dyDescent="0.3">
      <c r="A403" s="33">
        <v>339</v>
      </c>
      <c r="B403" s="29" t="s">
        <v>352</v>
      </c>
      <c r="C403" s="37" t="s">
        <v>353</v>
      </c>
      <c r="D403" s="37" t="s">
        <v>162</v>
      </c>
      <c r="E403" s="34" t="s">
        <v>354</v>
      </c>
      <c r="F403" s="29" t="s">
        <v>355</v>
      </c>
      <c r="G403" s="29"/>
      <c r="H403" s="46">
        <v>42800</v>
      </c>
      <c r="I403" s="46">
        <v>43279</v>
      </c>
      <c r="J403" s="30">
        <v>794596</v>
      </c>
      <c r="K403" s="36"/>
      <c r="L403" s="36"/>
      <c r="M403" s="36">
        <v>43</v>
      </c>
      <c r="N403" s="36">
        <v>43</v>
      </c>
      <c r="O403" s="29" t="s">
        <v>25</v>
      </c>
      <c r="P403" s="8"/>
    </row>
    <row r="404" spans="1:16" ht="39.950000000000003" customHeight="1" thickBot="1" x14ac:dyDescent="0.3">
      <c r="A404" s="106" t="s">
        <v>8</v>
      </c>
      <c r="B404" s="107"/>
      <c r="C404" s="107"/>
      <c r="D404" s="107"/>
      <c r="E404" s="107"/>
      <c r="F404" s="107"/>
      <c r="G404" s="107"/>
      <c r="H404" s="107"/>
      <c r="I404" s="108"/>
      <c r="J404" s="22">
        <f>SUM(J403:J403)</f>
        <v>794596</v>
      </c>
      <c r="K404" s="23"/>
      <c r="L404" s="23"/>
      <c r="M404" s="23">
        <f>SUM(M403)</f>
        <v>43</v>
      </c>
      <c r="N404" s="23">
        <f>SUM(N403)</f>
        <v>43</v>
      </c>
      <c r="O404" s="73"/>
    </row>
    <row r="405" spans="1:16" ht="39.950000000000003" customHeight="1" thickBot="1" x14ac:dyDescent="0.3">
      <c r="A405" s="129" t="s">
        <v>356</v>
      </c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</row>
    <row r="406" spans="1:16" ht="39.950000000000003" customHeight="1" thickBot="1" x14ac:dyDescent="0.3">
      <c r="A406" s="33">
        <v>340</v>
      </c>
      <c r="B406" s="29" t="s">
        <v>357</v>
      </c>
      <c r="C406" s="37" t="s">
        <v>182</v>
      </c>
      <c r="D406" s="37" t="s">
        <v>29</v>
      </c>
      <c r="E406" s="34" t="s">
        <v>358</v>
      </c>
      <c r="F406" s="29" t="s">
        <v>359</v>
      </c>
      <c r="G406" s="29"/>
      <c r="H406" s="46">
        <v>42736</v>
      </c>
      <c r="I406" s="46">
        <v>43830</v>
      </c>
      <c r="J406" s="30">
        <v>0</v>
      </c>
      <c r="K406" s="36">
        <v>0</v>
      </c>
      <c r="L406" s="36">
        <v>0</v>
      </c>
      <c r="M406" s="36">
        <v>0</v>
      </c>
      <c r="N406" s="36">
        <v>0</v>
      </c>
      <c r="O406" s="29" t="s">
        <v>26</v>
      </c>
      <c r="P406" s="8"/>
    </row>
    <row r="407" spans="1:16" ht="39.950000000000003" customHeight="1" thickBot="1" x14ac:dyDescent="0.3">
      <c r="A407" s="33">
        <v>341</v>
      </c>
      <c r="B407" s="29" t="s">
        <v>357</v>
      </c>
      <c r="C407" s="37" t="s">
        <v>182</v>
      </c>
      <c r="D407" s="37" t="s">
        <v>29</v>
      </c>
      <c r="E407" s="34" t="s">
        <v>418</v>
      </c>
      <c r="F407" s="29" t="s">
        <v>359</v>
      </c>
      <c r="G407" s="29"/>
      <c r="H407" s="46">
        <v>42736</v>
      </c>
      <c r="I407" s="46">
        <v>42735</v>
      </c>
      <c r="J407" s="30">
        <v>0</v>
      </c>
      <c r="K407" s="36">
        <v>0</v>
      </c>
      <c r="L407" s="36">
        <v>0</v>
      </c>
      <c r="M407" s="36">
        <v>0</v>
      </c>
      <c r="N407" s="36">
        <v>0</v>
      </c>
      <c r="O407" s="29" t="s">
        <v>78</v>
      </c>
      <c r="P407" s="8"/>
    </row>
    <row r="408" spans="1:16" ht="39.950000000000003" customHeight="1" thickBot="1" x14ac:dyDescent="0.3">
      <c r="A408" s="33">
        <v>342</v>
      </c>
      <c r="B408" s="29" t="s">
        <v>357</v>
      </c>
      <c r="C408" s="37" t="s">
        <v>182</v>
      </c>
      <c r="D408" s="37" t="s">
        <v>29</v>
      </c>
      <c r="E408" s="34" t="s">
        <v>419</v>
      </c>
      <c r="F408" s="29" t="s">
        <v>359</v>
      </c>
      <c r="G408" s="29"/>
      <c r="H408" s="46">
        <v>42736</v>
      </c>
      <c r="I408" s="46">
        <v>42735</v>
      </c>
      <c r="J408" s="30">
        <v>0</v>
      </c>
      <c r="K408" s="36">
        <v>0</v>
      </c>
      <c r="L408" s="36">
        <v>0</v>
      </c>
      <c r="M408" s="36">
        <v>0</v>
      </c>
      <c r="N408" s="36">
        <v>0</v>
      </c>
      <c r="O408" s="29" t="s">
        <v>78</v>
      </c>
      <c r="P408" s="8"/>
    </row>
    <row r="409" spans="1:16" ht="39.950000000000003" customHeight="1" thickBot="1" x14ac:dyDescent="0.3">
      <c r="A409" s="33">
        <v>343</v>
      </c>
      <c r="B409" s="29" t="s">
        <v>357</v>
      </c>
      <c r="C409" s="37" t="s">
        <v>182</v>
      </c>
      <c r="D409" s="37" t="s">
        <v>29</v>
      </c>
      <c r="E409" s="34" t="s">
        <v>360</v>
      </c>
      <c r="F409" s="29" t="s">
        <v>359</v>
      </c>
      <c r="G409" s="29"/>
      <c r="H409" s="46">
        <v>42736</v>
      </c>
      <c r="I409" s="46">
        <v>43830</v>
      </c>
      <c r="J409" s="30">
        <v>0</v>
      </c>
      <c r="K409" s="36">
        <v>0</v>
      </c>
      <c r="L409" s="36">
        <v>0</v>
      </c>
      <c r="M409" s="36">
        <v>0</v>
      </c>
      <c r="N409" s="36">
        <v>0</v>
      </c>
      <c r="O409" s="29" t="s">
        <v>26</v>
      </c>
      <c r="P409" s="8"/>
    </row>
    <row r="410" spans="1:16" ht="39.950000000000003" customHeight="1" thickBot="1" x14ac:dyDescent="0.3">
      <c r="A410" s="33">
        <v>344</v>
      </c>
      <c r="B410" s="29" t="s">
        <v>357</v>
      </c>
      <c r="C410" s="37" t="s">
        <v>182</v>
      </c>
      <c r="D410" s="37" t="s">
        <v>29</v>
      </c>
      <c r="E410" s="34" t="s">
        <v>361</v>
      </c>
      <c r="F410" s="29" t="s">
        <v>359</v>
      </c>
      <c r="G410" s="29"/>
      <c r="H410" s="46">
        <v>42736</v>
      </c>
      <c r="I410" s="46">
        <v>43830</v>
      </c>
      <c r="J410" s="30">
        <v>0</v>
      </c>
      <c r="K410" s="36">
        <v>0</v>
      </c>
      <c r="L410" s="36">
        <v>0</v>
      </c>
      <c r="M410" s="36">
        <v>0</v>
      </c>
      <c r="N410" s="36">
        <v>0</v>
      </c>
      <c r="O410" s="29" t="s">
        <v>26</v>
      </c>
      <c r="P410" s="8"/>
    </row>
    <row r="411" spans="1:16" ht="39.950000000000003" customHeight="1" thickBot="1" x14ac:dyDescent="0.3">
      <c r="A411" s="33">
        <v>345</v>
      </c>
      <c r="B411" s="29" t="s">
        <v>357</v>
      </c>
      <c r="C411" s="37" t="s">
        <v>182</v>
      </c>
      <c r="D411" s="37" t="s">
        <v>29</v>
      </c>
      <c r="E411" s="34" t="s">
        <v>362</v>
      </c>
      <c r="F411" s="29" t="s">
        <v>359</v>
      </c>
      <c r="G411" s="29"/>
      <c r="H411" s="46">
        <v>42005</v>
      </c>
      <c r="I411" s="46">
        <v>42735</v>
      </c>
      <c r="J411" s="60">
        <v>3680000</v>
      </c>
      <c r="K411" s="36">
        <v>2405833</v>
      </c>
      <c r="L411" s="36">
        <v>0</v>
      </c>
      <c r="M411" s="36">
        <v>85</v>
      </c>
      <c r="N411" s="36">
        <v>65</v>
      </c>
      <c r="O411" s="29" t="s">
        <v>25</v>
      </c>
      <c r="P411" s="8"/>
    </row>
    <row r="412" spans="1:16" ht="39.950000000000003" customHeight="1" thickBot="1" x14ac:dyDescent="0.3">
      <c r="A412" s="33">
        <v>346</v>
      </c>
      <c r="B412" s="29" t="s">
        <v>357</v>
      </c>
      <c r="C412" s="37" t="s">
        <v>182</v>
      </c>
      <c r="D412" s="37" t="s">
        <v>29</v>
      </c>
      <c r="E412" s="34" t="s">
        <v>363</v>
      </c>
      <c r="F412" s="29" t="s">
        <v>359</v>
      </c>
      <c r="G412" s="29"/>
      <c r="H412" s="46">
        <v>42005</v>
      </c>
      <c r="I412" s="46">
        <v>42735</v>
      </c>
      <c r="J412" s="60">
        <v>628000</v>
      </c>
      <c r="K412" s="36">
        <v>152000</v>
      </c>
      <c r="L412" s="36">
        <v>0</v>
      </c>
      <c r="M412" s="36">
        <v>70</v>
      </c>
      <c r="N412" s="36">
        <v>25</v>
      </c>
      <c r="O412" s="29" t="s">
        <v>25</v>
      </c>
      <c r="P412" s="8"/>
    </row>
    <row r="413" spans="1:16" ht="39.950000000000003" customHeight="1" thickBot="1" x14ac:dyDescent="0.3">
      <c r="A413" s="33">
        <v>347</v>
      </c>
      <c r="B413" s="29" t="s">
        <v>357</v>
      </c>
      <c r="C413" s="37" t="s">
        <v>182</v>
      </c>
      <c r="D413" s="37" t="s">
        <v>29</v>
      </c>
      <c r="E413" s="34" t="s">
        <v>364</v>
      </c>
      <c r="F413" s="29" t="s">
        <v>359</v>
      </c>
      <c r="G413" s="29"/>
      <c r="H413" s="46">
        <v>42086</v>
      </c>
      <c r="I413" s="46">
        <v>42735</v>
      </c>
      <c r="J413" s="60">
        <v>790000</v>
      </c>
      <c r="K413" s="36">
        <v>200000</v>
      </c>
      <c r="L413" s="36">
        <v>0</v>
      </c>
      <c r="M413" s="36">
        <v>25</v>
      </c>
      <c r="N413" s="36">
        <v>25</v>
      </c>
      <c r="O413" s="29" t="s">
        <v>25</v>
      </c>
      <c r="P413" s="8"/>
    </row>
    <row r="414" spans="1:16" ht="39.950000000000003" customHeight="1" thickBot="1" x14ac:dyDescent="0.3">
      <c r="A414" s="106" t="s">
        <v>8</v>
      </c>
      <c r="B414" s="107"/>
      <c r="C414" s="107"/>
      <c r="D414" s="107"/>
      <c r="E414" s="107"/>
      <c r="F414" s="107"/>
      <c r="G414" s="107"/>
      <c r="H414" s="107"/>
      <c r="I414" s="108"/>
      <c r="J414" s="62">
        <v>5098000</v>
      </c>
      <c r="K414" s="23">
        <v>2757833</v>
      </c>
      <c r="L414" s="23">
        <v>0</v>
      </c>
      <c r="M414" s="23">
        <f>AVERAGE(M406:M413)</f>
        <v>22.5</v>
      </c>
      <c r="N414" s="23">
        <f>AVERAGE(N406:N413)</f>
        <v>14.375</v>
      </c>
      <c r="O414" s="86"/>
    </row>
    <row r="415" spans="1:16" ht="39.950000000000003" customHeight="1" thickBot="1" x14ac:dyDescent="0.3">
      <c r="A415" s="129" t="s">
        <v>365</v>
      </c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</row>
    <row r="416" spans="1:16" ht="39.950000000000003" customHeight="1" thickBot="1" x14ac:dyDescent="0.3">
      <c r="A416" s="33">
        <v>348</v>
      </c>
      <c r="B416" s="29" t="s">
        <v>366</v>
      </c>
      <c r="C416" s="37" t="s">
        <v>370</v>
      </c>
      <c r="D416" s="37" t="s">
        <v>162</v>
      </c>
      <c r="E416" s="34" t="s">
        <v>368</v>
      </c>
      <c r="F416" s="29" t="s">
        <v>54</v>
      </c>
      <c r="G416" s="29"/>
      <c r="H416" s="46">
        <v>2017</v>
      </c>
      <c r="I416" s="46">
        <v>2017</v>
      </c>
      <c r="J416" s="60"/>
      <c r="K416" s="36"/>
      <c r="L416" s="36"/>
      <c r="M416" s="36">
        <v>0</v>
      </c>
      <c r="N416" s="36">
        <v>0</v>
      </c>
      <c r="O416" s="29" t="s">
        <v>709</v>
      </c>
    </row>
    <row r="417" spans="1:15" ht="39.950000000000003" customHeight="1" thickBot="1" x14ac:dyDescent="0.3">
      <c r="A417" s="33">
        <v>349</v>
      </c>
      <c r="B417" s="29" t="s">
        <v>366</v>
      </c>
      <c r="C417" s="37" t="s">
        <v>370</v>
      </c>
      <c r="D417" s="37" t="s">
        <v>162</v>
      </c>
      <c r="E417" s="34" t="s">
        <v>369</v>
      </c>
      <c r="F417" s="29" t="s">
        <v>54</v>
      </c>
      <c r="G417" s="29"/>
      <c r="H417" s="46">
        <v>2017</v>
      </c>
      <c r="I417" s="46">
        <v>2017</v>
      </c>
      <c r="J417" s="60"/>
      <c r="K417" s="36"/>
      <c r="L417" s="36"/>
      <c r="M417" s="36">
        <v>0</v>
      </c>
      <c r="N417" s="36">
        <v>0</v>
      </c>
      <c r="O417" s="29" t="s">
        <v>656</v>
      </c>
    </row>
    <row r="418" spans="1:15" ht="39.950000000000003" customHeight="1" thickBot="1" x14ac:dyDescent="0.3">
      <c r="A418" s="33">
        <v>350</v>
      </c>
      <c r="B418" s="29" t="s">
        <v>366</v>
      </c>
      <c r="C418" s="37" t="s">
        <v>370</v>
      </c>
      <c r="D418" s="37" t="s">
        <v>162</v>
      </c>
      <c r="E418" s="34" t="s">
        <v>371</v>
      </c>
      <c r="F418" s="29" t="s">
        <v>54</v>
      </c>
      <c r="G418" s="29"/>
      <c r="H418" s="46">
        <v>2017</v>
      </c>
      <c r="I418" s="46">
        <v>2017</v>
      </c>
      <c r="J418" s="60">
        <v>1250000</v>
      </c>
      <c r="K418" s="36"/>
      <c r="L418" s="36">
        <v>1250000</v>
      </c>
      <c r="M418" s="36">
        <v>0</v>
      </c>
      <c r="N418" s="36">
        <v>0</v>
      </c>
      <c r="O418" s="29" t="s">
        <v>190</v>
      </c>
    </row>
    <row r="419" spans="1:15" ht="39.950000000000003" customHeight="1" thickBot="1" x14ac:dyDescent="0.3">
      <c r="A419" s="33">
        <v>351</v>
      </c>
      <c r="B419" s="29" t="s">
        <v>366</v>
      </c>
      <c r="C419" s="37" t="s">
        <v>370</v>
      </c>
      <c r="D419" s="37" t="s">
        <v>162</v>
      </c>
      <c r="E419" s="34" t="s">
        <v>372</v>
      </c>
      <c r="F419" s="29" t="s">
        <v>54</v>
      </c>
      <c r="G419" s="29"/>
      <c r="H419" s="46">
        <v>2017</v>
      </c>
      <c r="I419" s="46">
        <v>2017</v>
      </c>
      <c r="J419" s="60">
        <v>750000</v>
      </c>
      <c r="K419" s="36"/>
      <c r="L419" s="36">
        <v>750000</v>
      </c>
      <c r="M419" s="36">
        <v>0</v>
      </c>
      <c r="N419" s="36">
        <v>0</v>
      </c>
      <c r="O419" s="29" t="s">
        <v>319</v>
      </c>
    </row>
    <row r="420" spans="1:15" ht="39.950000000000003" customHeight="1" thickBot="1" x14ac:dyDescent="0.3">
      <c r="A420" s="33">
        <v>352</v>
      </c>
      <c r="B420" s="29" t="s">
        <v>366</v>
      </c>
      <c r="C420" s="37" t="s">
        <v>370</v>
      </c>
      <c r="D420" s="37" t="s">
        <v>162</v>
      </c>
      <c r="E420" s="34" t="s">
        <v>373</v>
      </c>
      <c r="F420" s="29" t="s">
        <v>54</v>
      </c>
      <c r="G420" s="29"/>
      <c r="H420" s="46">
        <v>2017</v>
      </c>
      <c r="I420" s="46">
        <v>2017</v>
      </c>
      <c r="J420" s="60"/>
      <c r="K420" s="36"/>
      <c r="L420" s="36">
        <v>18000000</v>
      </c>
      <c r="M420" s="36">
        <v>0</v>
      </c>
      <c r="N420" s="36">
        <v>0</v>
      </c>
      <c r="O420" s="29" t="s">
        <v>710</v>
      </c>
    </row>
    <row r="421" spans="1:15" ht="39.950000000000003" customHeight="1" thickBot="1" x14ac:dyDescent="0.3">
      <c r="A421" s="33">
        <v>353</v>
      </c>
      <c r="B421" s="29" t="s">
        <v>366</v>
      </c>
      <c r="C421" s="37" t="s">
        <v>370</v>
      </c>
      <c r="D421" s="37" t="s">
        <v>162</v>
      </c>
      <c r="E421" s="34" t="s">
        <v>374</v>
      </c>
      <c r="F421" s="29" t="s">
        <v>54</v>
      </c>
      <c r="G421" s="29"/>
      <c r="H421" s="46">
        <v>2017</v>
      </c>
      <c r="I421" s="46">
        <v>2017</v>
      </c>
      <c r="J421" s="60"/>
      <c r="K421" s="36"/>
      <c r="L421" s="36"/>
      <c r="M421" s="36">
        <v>0</v>
      </c>
      <c r="N421" s="36">
        <v>0</v>
      </c>
      <c r="O421" s="29" t="s">
        <v>710</v>
      </c>
    </row>
    <row r="422" spans="1:15" ht="39.950000000000003" customHeight="1" thickBot="1" x14ac:dyDescent="0.3">
      <c r="A422" s="33">
        <v>354</v>
      </c>
      <c r="B422" s="29" t="s">
        <v>366</v>
      </c>
      <c r="C422" s="37" t="s">
        <v>370</v>
      </c>
      <c r="D422" s="37" t="s">
        <v>162</v>
      </c>
      <c r="E422" s="34" t="s">
        <v>375</v>
      </c>
      <c r="F422" s="29" t="s">
        <v>54</v>
      </c>
      <c r="G422" s="29"/>
      <c r="H422" s="46">
        <v>2017</v>
      </c>
      <c r="I422" s="46">
        <v>2017</v>
      </c>
      <c r="J422" s="60">
        <v>150000</v>
      </c>
      <c r="K422" s="36"/>
      <c r="L422" s="36">
        <v>150000</v>
      </c>
      <c r="M422" s="36">
        <v>0</v>
      </c>
      <c r="N422" s="36">
        <v>0</v>
      </c>
      <c r="O422" s="29" t="s">
        <v>499</v>
      </c>
    </row>
    <row r="423" spans="1:15" ht="39.950000000000003" customHeight="1" thickBot="1" x14ac:dyDescent="0.3">
      <c r="A423" s="33">
        <v>355</v>
      </c>
      <c r="B423" s="29" t="s">
        <v>366</v>
      </c>
      <c r="C423" s="37" t="s">
        <v>370</v>
      </c>
      <c r="D423" s="37" t="s">
        <v>162</v>
      </c>
      <c r="E423" s="34" t="s">
        <v>313</v>
      </c>
      <c r="F423" s="29" t="s">
        <v>54</v>
      </c>
      <c r="G423" s="29"/>
      <c r="H423" s="46"/>
      <c r="I423" s="46"/>
      <c r="J423" s="60">
        <v>4500000</v>
      </c>
      <c r="K423" s="36"/>
      <c r="L423" s="36">
        <v>10000000</v>
      </c>
      <c r="M423" s="36">
        <v>0</v>
      </c>
      <c r="N423" s="36">
        <v>0</v>
      </c>
      <c r="O423" s="29" t="s">
        <v>319</v>
      </c>
    </row>
    <row r="424" spans="1:15" ht="39.950000000000003" customHeight="1" thickBot="1" x14ac:dyDescent="0.3">
      <c r="A424" s="106" t="s">
        <v>8</v>
      </c>
      <c r="B424" s="107"/>
      <c r="C424" s="107"/>
      <c r="D424" s="107"/>
      <c r="E424" s="107"/>
      <c r="F424" s="107"/>
      <c r="G424" s="107"/>
      <c r="H424" s="107"/>
      <c r="I424" s="108"/>
      <c r="J424" s="62">
        <v>6650000</v>
      </c>
      <c r="K424" s="23"/>
      <c r="L424" s="23">
        <v>30150000</v>
      </c>
      <c r="M424" s="23">
        <f>SUM(M416:M423)</f>
        <v>0</v>
      </c>
      <c r="N424" s="23">
        <f>SUM(N416:N423)</f>
        <v>0</v>
      </c>
      <c r="O424" s="73"/>
    </row>
    <row r="425" spans="1:15" ht="45" customHeight="1" thickBot="1" x14ac:dyDescent="0.3">
      <c r="A425" s="137" t="s">
        <v>376</v>
      </c>
      <c r="B425" s="137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</row>
    <row r="426" spans="1:15" ht="39.950000000000003" customHeight="1" thickBot="1" x14ac:dyDescent="0.3">
      <c r="A426" s="33">
        <v>356</v>
      </c>
      <c r="B426" s="29" t="s">
        <v>377</v>
      </c>
      <c r="C426" s="37" t="s">
        <v>353</v>
      </c>
      <c r="D426" s="37" t="s">
        <v>162</v>
      </c>
      <c r="E426" s="34" t="s">
        <v>378</v>
      </c>
      <c r="F426" s="29" t="s">
        <v>183</v>
      </c>
      <c r="G426" s="29"/>
      <c r="H426" s="46">
        <v>2017</v>
      </c>
      <c r="I426" s="46">
        <v>2017</v>
      </c>
      <c r="J426" s="30">
        <v>31356916</v>
      </c>
      <c r="K426" s="36"/>
      <c r="L426" s="36"/>
      <c r="M426" s="36"/>
      <c r="N426" s="36"/>
      <c r="O426" s="29" t="s">
        <v>53</v>
      </c>
    </row>
    <row r="427" spans="1:15" ht="45" customHeight="1" thickBot="1" x14ac:dyDescent="0.3">
      <c r="A427" s="106" t="s">
        <v>8</v>
      </c>
      <c r="B427" s="107"/>
      <c r="C427" s="107"/>
      <c r="D427" s="107"/>
      <c r="E427" s="107"/>
      <c r="F427" s="107"/>
      <c r="G427" s="107"/>
      <c r="H427" s="107"/>
      <c r="I427" s="108"/>
      <c r="J427" s="22">
        <f>SUM(J426:J426)</f>
        <v>31356916</v>
      </c>
      <c r="K427" s="23"/>
      <c r="L427" s="23"/>
      <c r="M427" s="73"/>
      <c r="N427" s="73"/>
      <c r="O427" s="73"/>
    </row>
    <row r="428" spans="1:15" ht="45" customHeight="1" thickBot="1" x14ac:dyDescent="0.3">
      <c r="A428" s="133" t="s">
        <v>348</v>
      </c>
      <c r="B428" s="134"/>
      <c r="C428" s="134"/>
      <c r="D428" s="134"/>
      <c r="E428" s="134"/>
      <c r="F428" s="134"/>
      <c r="G428" s="134"/>
      <c r="H428" s="134"/>
      <c r="I428" s="135"/>
      <c r="J428" s="91">
        <v>2530180378.3800001</v>
      </c>
      <c r="K428" s="77">
        <v>910470679.12999988</v>
      </c>
      <c r="L428" s="77">
        <v>448920408.17999995</v>
      </c>
      <c r="M428" s="77">
        <f>AVERAGE(M12,M16,M61,M71,M87,M91,M95,M112,M159,M164,M171,M180,M188,M217,M222,M225,M241,M244,M262,M280,M308,M323,M332,M338,M351,M354,M376,M383,M391,M401,M404,M414,M424,M427)</f>
        <v>43.349024558178925</v>
      </c>
      <c r="N428" s="77">
        <f>AVERAGE(N12,N16,N61,N71,N87,N91,N95,N112,N159,N164,N171,N180,N188,N217,N222,N225,N241,N244,N262,N280,N308,N323,N332,N338,N351,N354,N376,N383,N391,N401,N404,N414,N424,N427)</f>
        <v>37.574284176466847</v>
      </c>
      <c r="O428" s="78"/>
    </row>
  </sheetData>
  <autoFilter ref="O1:O428"/>
  <mergeCells count="82">
    <mergeCell ref="A355:O355"/>
    <mergeCell ref="A377:O377"/>
    <mergeCell ref="A384:O384"/>
    <mergeCell ref="A392:O392"/>
    <mergeCell ref="A402:O402"/>
    <mergeCell ref="A428:I428"/>
    <mergeCell ref="A391:I391"/>
    <mergeCell ref="A401:I401"/>
    <mergeCell ref="A376:I376"/>
    <mergeCell ref="A383:I383"/>
    <mergeCell ref="A404:I404"/>
    <mergeCell ref="A427:I427"/>
    <mergeCell ref="A424:I424"/>
    <mergeCell ref="A414:I414"/>
    <mergeCell ref="A415:O415"/>
    <mergeCell ref="A425:O425"/>
    <mergeCell ref="A405:O405"/>
    <mergeCell ref="A332:I332"/>
    <mergeCell ref="A333:O333"/>
    <mergeCell ref="A354:I354"/>
    <mergeCell ref="A323:I323"/>
    <mergeCell ref="A324:O324"/>
    <mergeCell ref="A352:O352"/>
    <mergeCell ref="A338:I338"/>
    <mergeCell ref="A339:O339"/>
    <mergeCell ref="A351:I351"/>
    <mergeCell ref="A308:I308"/>
    <mergeCell ref="A309:O309"/>
    <mergeCell ref="A245:O245"/>
    <mergeCell ref="A244:I244"/>
    <mergeCell ref="A280:I280"/>
    <mergeCell ref="A281:O281"/>
    <mergeCell ref="A262:I262"/>
    <mergeCell ref="A263:O263"/>
    <mergeCell ref="A1:O1"/>
    <mergeCell ref="A61:I61"/>
    <mergeCell ref="A2:O2"/>
    <mergeCell ref="A17:O17"/>
    <mergeCell ref="L3:L4"/>
    <mergeCell ref="O3:O4"/>
    <mergeCell ref="A16:I16"/>
    <mergeCell ref="F3:F4"/>
    <mergeCell ref="G3:G4"/>
    <mergeCell ref="H3:I3"/>
    <mergeCell ref="J3:J4"/>
    <mergeCell ref="K3:K4"/>
    <mergeCell ref="B3:B4"/>
    <mergeCell ref="A13:O13"/>
    <mergeCell ref="A241:I241"/>
    <mergeCell ref="A226:O226"/>
    <mergeCell ref="A242:O242"/>
    <mergeCell ref="A225:I225"/>
    <mergeCell ref="A172:O172"/>
    <mergeCell ref="A223:O223"/>
    <mergeCell ref="A189:O189"/>
    <mergeCell ref="A222:I222"/>
    <mergeCell ref="A218:O218"/>
    <mergeCell ref="A181:O181"/>
    <mergeCell ref="A188:I188"/>
    <mergeCell ref="A217:I217"/>
    <mergeCell ref="A180:I180"/>
    <mergeCell ref="A112:I112"/>
    <mergeCell ref="A113:O113"/>
    <mergeCell ref="A92:O92"/>
    <mergeCell ref="A95:I95"/>
    <mergeCell ref="A96:O96"/>
    <mergeCell ref="A159:I159"/>
    <mergeCell ref="A160:O160"/>
    <mergeCell ref="A164:I164"/>
    <mergeCell ref="A165:O165"/>
    <mergeCell ref="A171:I171"/>
    <mergeCell ref="A71:I71"/>
    <mergeCell ref="A87:I87"/>
    <mergeCell ref="A88:O88"/>
    <mergeCell ref="A91:I91"/>
    <mergeCell ref="C3:C4"/>
    <mergeCell ref="E3:E4"/>
    <mergeCell ref="A3:A4"/>
    <mergeCell ref="D3:D4"/>
    <mergeCell ref="A62:O62"/>
    <mergeCell ref="A12:I12"/>
    <mergeCell ref="A72:O72"/>
  </mergeCells>
  <printOptions horizontalCentered="1"/>
  <pageMargins left="0" right="0" top="0.98425196850393704" bottom="0" header="0.31496062992125984" footer="0.31496062992125984"/>
  <pageSetup paperSize="9" scale="23" fitToHeight="15" orientation="landscape" r:id="rId1"/>
  <rowBreaks count="5" manualBreakCount="5">
    <brk id="71" max="14" man="1"/>
    <brk id="112" max="14" man="1"/>
    <brk id="159" max="14" man="1"/>
    <brk id="297" max="14" man="1"/>
    <brk id="3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sqref="A1:F1"/>
    </sheetView>
  </sheetViews>
  <sheetFormatPr defaultRowHeight="15" x14ac:dyDescent="0.25"/>
  <cols>
    <col min="1" max="1" width="9.7109375" style="5" customWidth="1"/>
    <col min="2" max="2" width="52.85546875" style="6" customWidth="1"/>
    <col min="3" max="3" width="16.28515625" style="7" customWidth="1"/>
    <col min="4" max="4" width="18.28515625" style="7" customWidth="1"/>
    <col min="5" max="5" width="22.7109375" style="7" customWidth="1"/>
    <col min="6" max="6" width="21.42578125" style="7" customWidth="1"/>
    <col min="7" max="7" width="9.140625" style="1"/>
    <col min="8" max="10" width="20" style="1" bestFit="1" customWidth="1"/>
    <col min="11" max="16384" width="9.140625" style="1"/>
  </cols>
  <sheetData>
    <row r="1" spans="1:7" ht="21" x14ac:dyDescent="0.25">
      <c r="A1" s="139" t="s">
        <v>411</v>
      </c>
      <c r="B1" s="139"/>
      <c r="C1" s="139"/>
      <c r="D1" s="139"/>
      <c r="E1" s="139"/>
      <c r="F1" s="139"/>
    </row>
    <row r="2" spans="1:7" s="2" customFormat="1" ht="21.95" customHeight="1" x14ac:dyDescent="0.25">
      <c r="A2" s="140" t="s">
        <v>0</v>
      </c>
      <c r="B2" s="141" t="s">
        <v>381</v>
      </c>
      <c r="C2" s="140" t="s">
        <v>382</v>
      </c>
      <c r="D2" s="140" t="s">
        <v>383</v>
      </c>
      <c r="E2" s="140" t="s">
        <v>384</v>
      </c>
      <c r="F2" s="140" t="s">
        <v>385</v>
      </c>
    </row>
    <row r="3" spans="1:7" s="2" customFormat="1" ht="25.5" customHeight="1" x14ac:dyDescent="0.25">
      <c r="A3" s="140"/>
      <c r="B3" s="141"/>
      <c r="C3" s="140"/>
      <c r="D3" s="140"/>
      <c r="E3" s="140"/>
      <c r="F3" s="140"/>
    </row>
    <row r="4" spans="1:7" s="2" customFormat="1" ht="25.5" customHeight="1" x14ac:dyDescent="0.25">
      <c r="A4" s="15">
        <v>1</v>
      </c>
      <c r="B4" s="16" t="s">
        <v>498</v>
      </c>
      <c r="C4" s="32">
        <v>7</v>
      </c>
      <c r="D4" s="93">
        <v>54946795</v>
      </c>
      <c r="E4" s="93">
        <v>0</v>
      </c>
      <c r="F4" s="93">
        <v>54946795</v>
      </c>
    </row>
    <row r="5" spans="1:7" s="4" customFormat="1" ht="26.25" customHeight="1" x14ac:dyDescent="0.2">
      <c r="A5" s="15">
        <v>2</v>
      </c>
      <c r="B5" s="16" t="s">
        <v>386</v>
      </c>
      <c r="C5" s="32">
        <v>2</v>
      </c>
      <c r="D5" s="93">
        <v>22000000</v>
      </c>
      <c r="E5" s="93">
        <v>0</v>
      </c>
      <c r="F5" s="93">
        <v>15000000</v>
      </c>
      <c r="G5" s="3"/>
    </row>
    <row r="6" spans="1:7" s="10" customFormat="1" ht="26.25" customHeight="1" x14ac:dyDescent="0.2">
      <c r="A6" s="15">
        <v>3</v>
      </c>
      <c r="B6" s="16" t="s">
        <v>387</v>
      </c>
      <c r="C6" s="32">
        <v>43</v>
      </c>
      <c r="D6" s="93">
        <v>360771848</v>
      </c>
      <c r="E6" s="93">
        <v>45719540</v>
      </c>
      <c r="F6" s="93">
        <v>33729824</v>
      </c>
      <c r="G6" s="9"/>
    </row>
    <row r="7" spans="1:7" s="4" customFormat="1" ht="25.5" customHeight="1" x14ac:dyDescent="0.2">
      <c r="A7" s="15">
        <v>4</v>
      </c>
      <c r="B7" s="16" t="s">
        <v>388</v>
      </c>
      <c r="C7" s="32">
        <v>8</v>
      </c>
      <c r="D7" s="93">
        <v>361154836</v>
      </c>
      <c r="E7" s="93">
        <v>96730221</v>
      </c>
      <c r="F7" s="93">
        <v>854000</v>
      </c>
      <c r="G7" s="3"/>
    </row>
    <row r="8" spans="1:7" s="4" customFormat="1" ht="25.5" customHeight="1" x14ac:dyDescent="0.2">
      <c r="A8" s="15">
        <v>5</v>
      </c>
      <c r="B8" s="17" t="s">
        <v>389</v>
      </c>
      <c r="C8" s="32">
        <v>14</v>
      </c>
      <c r="D8" s="93">
        <v>1129601766</v>
      </c>
      <c r="E8" s="93">
        <v>609896380</v>
      </c>
      <c r="F8" s="93">
        <v>52409230</v>
      </c>
      <c r="G8" s="3"/>
    </row>
    <row r="9" spans="1:7" s="4" customFormat="1" ht="24" customHeight="1" x14ac:dyDescent="0.2">
      <c r="A9" s="15">
        <v>6</v>
      </c>
      <c r="B9" s="16" t="s">
        <v>390</v>
      </c>
      <c r="C9" s="32">
        <v>2</v>
      </c>
      <c r="D9" s="94">
        <v>25456300</v>
      </c>
      <c r="E9" s="93">
        <v>6553457.7999999998</v>
      </c>
      <c r="F9" s="93">
        <v>10045473.66</v>
      </c>
      <c r="G9" s="3"/>
    </row>
    <row r="10" spans="1:7" s="4" customFormat="1" ht="22.5" customHeight="1" x14ac:dyDescent="0.2">
      <c r="A10" s="15">
        <v>7</v>
      </c>
      <c r="B10" s="16" t="s">
        <v>458</v>
      </c>
      <c r="C10" s="32">
        <v>2</v>
      </c>
      <c r="D10" s="94">
        <v>99500</v>
      </c>
      <c r="E10" s="93">
        <v>37800</v>
      </c>
      <c r="F10" s="93">
        <v>135000</v>
      </c>
      <c r="G10" s="3"/>
    </row>
    <row r="11" spans="1:7" s="4" customFormat="1" ht="24.75" customHeight="1" x14ac:dyDescent="0.2">
      <c r="A11" s="15">
        <v>8</v>
      </c>
      <c r="B11" s="16" t="s">
        <v>391</v>
      </c>
      <c r="C11" s="32">
        <v>15</v>
      </c>
      <c r="D11" s="93">
        <v>6449000</v>
      </c>
      <c r="E11" s="93">
        <v>0</v>
      </c>
      <c r="F11" s="93">
        <v>6449000</v>
      </c>
      <c r="G11" s="3"/>
    </row>
    <row r="12" spans="1:7" s="10" customFormat="1" ht="24" customHeight="1" x14ac:dyDescent="0.2">
      <c r="A12" s="15">
        <v>9</v>
      </c>
      <c r="B12" s="16" t="s">
        <v>392</v>
      </c>
      <c r="C12" s="67">
        <v>14</v>
      </c>
      <c r="D12" s="95">
        <v>5071030</v>
      </c>
      <c r="E12" s="95">
        <v>1050000</v>
      </c>
      <c r="F12" s="95"/>
      <c r="G12" s="9"/>
    </row>
    <row r="13" spans="1:7" s="4" customFormat="1" ht="21.75" customHeight="1" x14ac:dyDescent="0.2">
      <c r="A13" s="15">
        <v>10</v>
      </c>
      <c r="B13" s="16" t="s">
        <v>393</v>
      </c>
      <c r="C13" s="67">
        <v>45</v>
      </c>
      <c r="D13" s="95">
        <v>190497339</v>
      </c>
      <c r="E13" s="95">
        <v>17896811</v>
      </c>
      <c r="F13" s="95">
        <v>115549073</v>
      </c>
      <c r="G13" s="3"/>
    </row>
    <row r="14" spans="1:7" s="4" customFormat="1" ht="22.5" customHeight="1" x14ac:dyDescent="0.2">
      <c r="A14" s="15">
        <v>11</v>
      </c>
      <c r="B14" s="16" t="s">
        <v>394</v>
      </c>
      <c r="C14" s="67">
        <v>3</v>
      </c>
      <c r="D14" s="95">
        <v>93568740</v>
      </c>
      <c r="E14" s="95">
        <v>70048625</v>
      </c>
      <c r="F14" s="95">
        <v>30000000</v>
      </c>
      <c r="G14" s="3"/>
    </row>
    <row r="15" spans="1:7" s="10" customFormat="1" ht="22.5" customHeight="1" x14ac:dyDescent="0.2">
      <c r="A15" s="15">
        <v>12</v>
      </c>
      <c r="B15" s="16" t="s">
        <v>395</v>
      </c>
      <c r="C15" s="67">
        <v>5</v>
      </c>
      <c r="D15" s="95">
        <v>25758000</v>
      </c>
      <c r="E15" s="95">
        <v>17095700</v>
      </c>
      <c r="F15" s="95">
        <v>4357955</v>
      </c>
      <c r="G15" s="9"/>
    </row>
    <row r="16" spans="1:7" s="4" customFormat="1" ht="23.25" customHeight="1" x14ac:dyDescent="0.2">
      <c r="A16" s="15">
        <v>13</v>
      </c>
      <c r="B16" s="16" t="s">
        <v>396</v>
      </c>
      <c r="C16" s="67">
        <v>7</v>
      </c>
      <c r="D16" s="95">
        <v>21285000</v>
      </c>
      <c r="E16" s="95">
        <v>0</v>
      </c>
      <c r="F16" s="95">
        <v>2374000</v>
      </c>
      <c r="G16" s="3"/>
    </row>
    <row r="17" spans="1:7" s="4" customFormat="1" ht="23.25" customHeight="1" x14ac:dyDescent="0.2">
      <c r="A17" s="15">
        <v>14</v>
      </c>
      <c r="B17" s="16" t="s">
        <v>397</v>
      </c>
      <c r="C17" s="67">
        <v>6</v>
      </c>
      <c r="D17" s="95">
        <v>13443911</v>
      </c>
      <c r="E17" s="95">
        <v>8920107</v>
      </c>
      <c r="F17" s="95">
        <v>4431884</v>
      </c>
      <c r="G17" s="3"/>
    </row>
    <row r="18" spans="1:7" s="10" customFormat="1" ht="22.5" customHeight="1" x14ac:dyDescent="0.2">
      <c r="A18" s="15">
        <v>15</v>
      </c>
      <c r="B18" s="16" t="s">
        <v>398</v>
      </c>
      <c r="C18" s="67">
        <v>27</v>
      </c>
      <c r="D18" s="95">
        <v>2925719</v>
      </c>
      <c r="E18" s="95">
        <v>9581376</v>
      </c>
      <c r="F18" s="95">
        <v>916122</v>
      </c>
      <c r="G18" s="9"/>
    </row>
    <row r="19" spans="1:7" s="4" customFormat="1" ht="22.5" customHeight="1" x14ac:dyDescent="0.2">
      <c r="A19" s="15">
        <v>16</v>
      </c>
      <c r="B19" s="16" t="s">
        <v>352</v>
      </c>
      <c r="C19" s="67">
        <v>1</v>
      </c>
      <c r="D19" s="95">
        <v>794596</v>
      </c>
      <c r="E19" s="95">
        <v>0</v>
      </c>
      <c r="F19" s="95">
        <v>0</v>
      </c>
      <c r="G19" s="3"/>
    </row>
    <row r="20" spans="1:7" s="4" customFormat="1" ht="22.5" customHeight="1" x14ac:dyDescent="0.2">
      <c r="A20" s="15">
        <v>17</v>
      </c>
      <c r="B20" s="16" t="s">
        <v>399</v>
      </c>
      <c r="C20" s="67">
        <v>3</v>
      </c>
      <c r="D20" s="95">
        <v>17510000</v>
      </c>
      <c r="E20" s="95">
        <v>0</v>
      </c>
      <c r="F20" s="95">
        <v>2007000</v>
      </c>
      <c r="G20" s="3"/>
    </row>
    <row r="21" spans="1:7" s="10" customFormat="1" ht="22.5" customHeight="1" x14ac:dyDescent="0.2">
      <c r="A21" s="15">
        <v>18</v>
      </c>
      <c r="B21" s="16" t="s">
        <v>220</v>
      </c>
      <c r="C21" s="67">
        <v>1</v>
      </c>
      <c r="D21" s="95">
        <v>4600000</v>
      </c>
      <c r="E21" s="95">
        <v>37500</v>
      </c>
      <c r="F21" s="95">
        <v>2750000</v>
      </c>
      <c r="G21" s="9"/>
    </row>
    <row r="22" spans="1:7" s="10" customFormat="1" ht="22.5" customHeight="1" x14ac:dyDescent="0.2">
      <c r="A22" s="15">
        <v>19</v>
      </c>
      <c r="B22" s="16" t="s">
        <v>251</v>
      </c>
      <c r="C22" s="67">
        <v>1</v>
      </c>
      <c r="D22" s="95">
        <v>12400000</v>
      </c>
      <c r="E22" s="95">
        <v>4583858</v>
      </c>
      <c r="F22" s="95">
        <v>7816142</v>
      </c>
      <c r="G22" s="9"/>
    </row>
    <row r="23" spans="1:7" s="4" customFormat="1" ht="25.5" customHeight="1" x14ac:dyDescent="0.2">
      <c r="A23" s="15">
        <v>20</v>
      </c>
      <c r="B23" s="17" t="s">
        <v>400</v>
      </c>
      <c r="C23" s="67">
        <v>16</v>
      </c>
      <c r="D23" s="95">
        <v>13908302</v>
      </c>
      <c r="E23" s="95">
        <v>4237278</v>
      </c>
      <c r="F23" s="95">
        <v>5459194</v>
      </c>
      <c r="G23" s="3"/>
    </row>
    <row r="24" spans="1:7" s="4" customFormat="1" ht="24" customHeight="1" x14ac:dyDescent="0.2">
      <c r="A24" s="15">
        <v>21</v>
      </c>
      <c r="B24" s="16" t="s">
        <v>401</v>
      </c>
      <c r="C24" s="67">
        <v>26</v>
      </c>
      <c r="D24" s="95">
        <v>27034361</v>
      </c>
      <c r="E24" s="95">
        <v>1688530.23</v>
      </c>
      <c r="F24" s="95">
        <v>28722891.23</v>
      </c>
      <c r="G24" s="3"/>
    </row>
    <row r="25" spans="1:7" s="4" customFormat="1" ht="24" customHeight="1" x14ac:dyDescent="0.2">
      <c r="A25" s="15">
        <v>22</v>
      </c>
      <c r="B25" s="16" t="s">
        <v>402</v>
      </c>
      <c r="C25" s="67">
        <v>13</v>
      </c>
      <c r="D25" s="95">
        <v>6945083.3799999999</v>
      </c>
      <c r="E25" s="95">
        <v>796590.65</v>
      </c>
      <c r="F25" s="95">
        <v>6093876.8399999999</v>
      </c>
      <c r="G25" s="3"/>
    </row>
    <row r="26" spans="1:7" s="4" customFormat="1" ht="24" customHeight="1" x14ac:dyDescent="0.2">
      <c r="A26" s="15">
        <v>23</v>
      </c>
      <c r="B26" s="16" t="s">
        <v>607</v>
      </c>
      <c r="C26" s="67">
        <v>11</v>
      </c>
      <c r="D26" s="95">
        <v>549880</v>
      </c>
      <c r="E26" s="95">
        <v>213726</v>
      </c>
      <c r="F26" s="95">
        <v>200000</v>
      </c>
      <c r="G26" s="3"/>
    </row>
    <row r="27" spans="1:7" s="4" customFormat="1" ht="23.25" customHeight="1" x14ac:dyDescent="0.2">
      <c r="A27" s="15">
        <v>24</v>
      </c>
      <c r="B27" s="16" t="s">
        <v>297</v>
      </c>
      <c r="C27" s="67">
        <v>7</v>
      </c>
      <c r="D27" s="95">
        <v>2478000</v>
      </c>
      <c r="E27" s="95">
        <v>137426.54999999999</v>
      </c>
      <c r="F27" s="95">
        <v>2340573.4500000002</v>
      </c>
      <c r="G27" s="3"/>
    </row>
    <row r="28" spans="1:7" s="4" customFormat="1" ht="23.25" customHeight="1" x14ac:dyDescent="0.2">
      <c r="A28" s="15">
        <v>25</v>
      </c>
      <c r="B28" s="16" t="s">
        <v>300</v>
      </c>
      <c r="C28" s="67">
        <v>4</v>
      </c>
      <c r="D28" s="95">
        <v>12098276</v>
      </c>
      <c r="E28" s="95">
        <v>0</v>
      </c>
      <c r="F28" s="95">
        <v>0</v>
      </c>
      <c r="G28" s="3"/>
    </row>
    <row r="29" spans="1:7" s="4" customFormat="1" ht="24" customHeight="1" x14ac:dyDescent="0.2">
      <c r="A29" s="15">
        <v>26</v>
      </c>
      <c r="B29" s="16" t="s">
        <v>535</v>
      </c>
      <c r="C29" s="67">
        <v>16</v>
      </c>
      <c r="D29" s="95">
        <v>12323050</v>
      </c>
      <c r="E29" s="95">
        <v>3801566.9</v>
      </c>
      <c r="F29" s="95">
        <v>9913846</v>
      </c>
      <c r="G29" s="3"/>
    </row>
    <row r="30" spans="1:7" s="4" customFormat="1" ht="22.5" customHeight="1" x14ac:dyDescent="0.2">
      <c r="A30" s="15">
        <v>27</v>
      </c>
      <c r="B30" s="16" t="s">
        <v>346</v>
      </c>
      <c r="C30" s="67">
        <v>1</v>
      </c>
      <c r="D30" s="95">
        <v>3576000</v>
      </c>
      <c r="E30" s="95">
        <v>3176000</v>
      </c>
      <c r="F30" s="95">
        <v>400000</v>
      </c>
      <c r="G30" s="3"/>
    </row>
    <row r="31" spans="1:7" s="10" customFormat="1" ht="22.5" customHeight="1" x14ac:dyDescent="0.2">
      <c r="A31" s="15">
        <v>28</v>
      </c>
      <c r="B31" s="16" t="s">
        <v>403</v>
      </c>
      <c r="C31" s="67">
        <v>20</v>
      </c>
      <c r="D31" s="95">
        <v>10034176</v>
      </c>
      <c r="E31" s="95">
        <v>450000</v>
      </c>
      <c r="F31" s="95">
        <v>8828176</v>
      </c>
      <c r="G31" s="9"/>
    </row>
    <row r="32" spans="1:7" s="10" customFormat="1" ht="24" customHeight="1" x14ac:dyDescent="0.2">
      <c r="A32" s="15">
        <v>29</v>
      </c>
      <c r="B32" s="16" t="s">
        <v>404</v>
      </c>
      <c r="C32" s="67">
        <v>8</v>
      </c>
      <c r="D32" s="95">
        <v>4560000</v>
      </c>
      <c r="E32" s="95">
        <v>120000</v>
      </c>
      <c r="F32" s="95">
        <v>4750000</v>
      </c>
      <c r="G32" s="9"/>
    </row>
    <row r="33" spans="1:7" s="4" customFormat="1" ht="24" customHeight="1" x14ac:dyDescent="0.2">
      <c r="A33" s="15">
        <v>30</v>
      </c>
      <c r="B33" s="16" t="s">
        <v>405</v>
      </c>
      <c r="C33" s="67">
        <v>5</v>
      </c>
      <c r="D33" s="95">
        <v>2756602</v>
      </c>
      <c r="E33" s="95">
        <v>250000</v>
      </c>
      <c r="F33" s="95">
        <v>100000</v>
      </c>
      <c r="G33" s="3"/>
    </row>
    <row r="34" spans="1:7" s="4" customFormat="1" ht="24.75" customHeight="1" x14ac:dyDescent="0.2">
      <c r="A34" s="15">
        <v>31</v>
      </c>
      <c r="B34" s="16" t="s">
        <v>406</v>
      </c>
      <c r="C34" s="67">
        <v>6</v>
      </c>
      <c r="D34" s="95">
        <v>42477352</v>
      </c>
      <c r="E34" s="95">
        <v>4690352</v>
      </c>
      <c r="F34" s="95">
        <v>8190352</v>
      </c>
      <c r="G34" s="3"/>
    </row>
    <row r="35" spans="1:7" s="4" customFormat="1" ht="22.5" customHeight="1" x14ac:dyDescent="0.2">
      <c r="A35" s="15">
        <v>32</v>
      </c>
      <c r="B35" s="16" t="s">
        <v>407</v>
      </c>
      <c r="C35" s="67">
        <v>8</v>
      </c>
      <c r="D35" s="95">
        <v>6650000</v>
      </c>
      <c r="E35" s="95"/>
      <c r="F35" s="95">
        <v>30150000</v>
      </c>
      <c r="G35" s="3"/>
    </row>
    <row r="36" spans="1:7" s="4" customFormat="1" ht="22.5" customHeight="1" x14ac:dyDescent="0.2">
      <c r="A36" s="15">
        <v>33</v>
      </c>
      <c r="B36" s="16" t="s">
        <v>408</v>
      </c>
      <c r="C36" s="67">
        <v>8</v>
      </c>
      <c r="D36" s="95">
        <v>5098000</v>
      </c>
      <c r="E36" s="95">
        <v>2757833</v>
      </c>
      <c r="F36" s="95">
        <v>0</v>
      </c>
      <c r="G36" s="3"/>
    </row>
    <row r="37" spans="1:7" s="4" customFormat="1" ht="27" customHeight="1" x14ac:dyDescent="0.2">
      <c r="A37" s="15">
        <v>34</v>
      </c>
      <c r="B37" s="16" t="s">
        <v>409</v>
      </c>
      <c r="C37" s="67">
        <v>1</v>
      </c>
      <c r="D37" s="95">
        <v>31356916</v>
      </c>
      <c r="E37" s="95">
        <v>0</v>
      </c>
      <c r="F37" s="95">
        <v>0</v>
      </c>
      <c r="G37" s="3"/>
    </row>
    <row r="38" spans="1:7" s="11" customFormat="1" ht="27.75" customHeight="1" x14ac:dyDescent="0.25">
      <c r="A38" s="138" t="s">
        <v>8</v>
      </c>
      <c r="B38" s="138"/>
      <c r="C38" s="87">
        <f>SUM(C4:C37)</f>
        <v>356</v>
      </c>
      <c r="D38" s="96">
        <f t="shared" ref="D38:F38" si="0">SUM(D4:D37)</f>
        <v>2530180378.3800001</v>
      </c>
      <c r="E38" s="96">
        <f t="shared" si="0"/>
        <v>910470679.12999988</v>
      </c>
      <c r="F38" s="96">
        <f t="shared" si="0"/>
        <v>448920408.17999995</v>
      </c>
    </row>
    <row r="39" spans="1:7" x14ac:dyDescent="0.25">
      <c r="A39" s="18"/>
      <c r="B39" s="19"/>
      <c r="C39" s="20"/>
      <c r="D39" s="20"/>
      <c r="E39" s="20"/>
      <c r="F39" s="20" t="s">
        <v>410</v>
      </c>
    </row>
  </sheetData>
  <mergeCells count="8">
    <mergeCell ref="A38:B38"/>
    <mergeCell ref="A1:F1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92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="90" zoomScaleNormal="90" workbookViewId="0">
      <selection activeCell="F20" sqref="F20"/>
    </sheetView>
  </sheetViews>
  <sheetFormatPr defaultRowHeight="15" x14ac:dyDescent="0.25"/>
  <cols>
    <col min="1" max="1" width="9.7109375" style="5" customWidth="1"/>
    <col min="2" max="2" width="38.140625" style="1" customWidth="1"/>
    <col min="3" max="3" width="14.140625" style="1" customWidth="1"/>
    <col min="4" max="4" width="28.140625" style="25" customWidth="1"/>
    <col min="5" max="5" width="28.7109375" style="25" customWidth="1"/>
    <col min="6" max="6" width="28.42578125" style="25" customWidth="1"/>
    <col min="7" max="7" width="5.7109375" style="1" customWidth="1"/>
    <col min="8" max="8" width="14.28515625" style="1" customWidth="1"/>
    <col min="9" max="9" width="12.7109375" style="1" bestFit="1" customWidth="1"/>
    <col min="10" max="10" width="12.5703125" style="1" customWidth="1"/>
    <col min="11" max="11" width="9.85546875" style="1" bestFit="1" customWidth="1"/>
    <col min="12" max="16384" width="9.140625" style="1"/>
  </cols>
  <sheetData>
    <row r="1" spans="1:6" ht="21.75" thickBot="1" x14ac:dyDescent="0.3">
      <c r="A1" s="143" t="s">
        <v>570</v>
      </c>
      <c r="B1" s="143"/>
      <c r="C1" s="143"/>
      <c r="D1" s="143"/>
      <c r="E1" s="143"/>
      <c r="F1" s="143"/>
    </row>
    <row r="2" spans="1:6" s="2" customFormat="1" ht="15" customHeight="1" x14ac:dyDescent="0.25">
      <c r="A2" s="144" t="s">
        <v>0</v>
      </c>
      <c r="B2" s="144" t="s">
        <v>571</v>
      </c>
      <c r="C2" s="144" t="s">
        <v>382</v>
      </c>
      <c r="D2" s="144" t="s">
        <v>383</v>
      </c>
      <c r="E2" s="144" t="s">
        <v>384</v>
      </c>
      <c r="F2" s="144" t="s">
        <v>572</v>
      </c>
    </row>
    <row r="3" spans="1:6" s="2" customFormat="1" ht="15.75" thickBot="1" x14ac:dyDescent="0.3">
      <c r="A3" s="145"/>
      <c r="B3" s="145"/>
      <c r="C3" s="145"/>
      <c r="D3" s="145"/>
      <c r="E3" s="145"/>
      <c r="F3" s="145"/>
    </row>
    <row r="4" spans="1:6" s="97" customFormat="1" ht="39.75" customHeight="1" thickBot="1" x14ac:dyDescent="0.25">
      <c r="A4" s="102">
        <v>1</v>
      </c>
      <c r="B4" s="29" t="s">
        <v>573</v>
      </c>
      <c r="C4" s="30">
        <v>39</v>
      </c>
      <c r="D4" s="30">
        <v>1540034024</v>
      </c>
      <c r="E4" s="30">
        <v>715081657</v>
      </c>
      <c r="F4" s="30">
        <v>87580122</v>
      </c>
    </row>
    <row r="5" spans="1:6" s="4" customFormat="1" ht="39" customHeight="1" thickBot="1" x14ac:dyDescent="0.25">
      <c r="A5" s="103">
        <v>2</v>
      </c>
      <c r="B5" s="29" t="s">
        <v>367</v>
      </c>
      <c r="C5" s="30">
        <v>4</v>
      </c>
      <c r="D5" s="30">
        <v>93568740</v>
      </c>
      <c r="E5" s="30">
        <v>71838625</v>
      </c>
      <c r="F5" s="30">
        <v>30000000</v>
      </c>
    </row>
    <row r="6" spans="1:6" s="97" customFormat="1" ht="39.75" customHeight="1" thickBot="1" x14ac:dyDescent="0.25">
      <c r="A6" s="102">
        <v>3</v>
      </c>
      <c r="B6" s="29" t="s">
        <v>225</v>
      </c>
      <c r="C6" s="30">
        <v>53</v>
      </c>
      <c r="D6" s="30">
        <v>201230569</v>
      </c>
      <c r="E6" s="30">
        <v>17896812</v>
      </c>
      <c r="F6" s="30">
        <v>120664573</v>
      </c>
    </row>
    <row r="7" spans="1:6" s="97" customFormat="1" ht="40.5" customHeight="1" thickBot="1" x14ac:dyDescent="0.25">
      <c r="A7" s="103">
        <v>4</v>
      </c>
      <c r="B7" s="29" t="s">
        <v>11</v>
      </c>
      <c r="C7" s="30">
        <v>86</v>
      </c>
      <c r="D7" s="30">
        <v>370256567</v>
      </c>
      <c r="E7" s="30">
        <v>55300916</v>
      </c>
      <c r="F7" s="30">
        <v>41094946</v>
      </c>
    </row>
    <row r="8" spans="1:6" s="97" customFormat="1" ht="48" customHeight="1" thickBot="1" x14ac:dyDescent="0.25">
      <c r="A8" s="102">
        <v>5</v>
      </c>
      <c r="B8" s="29" t="s">
        <v>215</v>
      </c>
      <c r="C8" s="30">
        <v>10</v>
      </c>
      <c r="D8" s="30">
        <v>72456795</v>
      </c>
      <c r="E8" s="30">
        <v>0</v>
      </c>
      <c r="F8" s="30">
        <v>56953795</v>
      </c>
    </row>
    <row r="9" spans="1:6" s="97" customFormat="1" ht="41.25" customHeight="1" thickBot="1" x14ac:dyDescent="0.25">
      <c r="A9" s="103">
        <v>6</v>
      </c>
      <c r="B9" s="29" t="s">
        <v>574</v>
      </c>
      <c r="C9" s="30">
        <v>6</v>
      </c>
      <c r="D9" s="30">
        <v>26407000</v>
      </c>
      <c r="E9" s="30">
        <v>17095700</v>
      </c>
      <c r="F9" s="30">
        <v>5016955</v>
      </c>
    </row>
    <row r="10" spans="1:6" s="97" customFormat="1" ht="47.25" customHeight="1" thickBot="1" x14ac:dyDescent="0.25">
      <c r="A10" s="102">
        <v>7</v>
      </c>
      <c r="B10" s="29" t="s">
        <v>575</v>
      </c>
      <c r="C10" s="30">
        <v>114</v>
      </c>
      <c r="D10" s="30">
        <v>148753262</v>
      </c>
      <c r="E10" s="30">
        <v>26893572</v>
      </c>
      <c r="F10" s="30">
        <v>42812086</v>
      </c>
    </row>
    <row r="11" spans="1:6" s="97" customFormat="1" ht="44.25" customHeight="1" thickBot="1" x14ac:dyDescent="0.25">
      <c r="A11" s="103">
        <v>8</v>
      </c>
      <c r="B11" s="29" t="s">
        <v>194</v>
      </c>
      <c r="C11" s="30">
        <v>27</v>
      </c>
      <c r="D11" s="30">
        <v>64833830</v>
      </c>
      <c r="E11" s="30">
        <v>6205465</v>
      </c>
      <c r="F11" s="30">
        <v>14507600</v>
      </c>
    </row>
    <row r="12" spans="1:6" s="97" customFormat="1" ht="54" customHeight="1" thickBot="1" x14ac:dyDescent="0.25">
      <c r="A12" s="102">
        <v>9</v>
      </c>
      <c r="B12" s="29" t="s">
        <v>370</v>
      </c>
      <c r="C12" s="30">
        <v>9</v>
      </c>
      <c r="D12" s="30">
        <v>7700000</v>
      </c>
      <c r="E12" s="30">
        <v>1050000</v>
      </c>
      <c r="F12" s="30">
        <v>30150000</v>
      </c>
    </row>
    <row r="13" spans="1:6" s="97" customFormat="1" ht="45.75" customHeight="1" thickBot="1" x14ac:dyDescent="0.25">
      <c r="A13" s="103">
        <v>10</v>
      </c>
      <c r="B13" s="29" t="s">
        <v>266</v>
      </c>
      <c r="C13" s="30">
        <v>8</v>
      </c>
      <c r="D13" s="30">
        <v>4939591</v>
      </c>
      <c r="E13" s="30">
        <v>400508</v>
      </c>
      <c r="F13" s="30">
        <v>5340099</v>
      </c>
    </row>
    <row r="14" spans="1:6" ht="16.5" thickBot="1" x14ac:dyDescent="0.3">
      <c r="A14" s="142" t="s">
        <v>8</v>
      </c>
      <c r="B14" s="142"/>
      <c r="C14" s="104">
        <f>SUM(C4:C13)</f>
        <v>356</v>
      </c>
      <c r="D14" s="104">
        <f t="shared" ref="D14" si="0">SUM(D4:D13)</f>
        <v>2530180378</v>
      </c>
      <c r="E14" s="104">
        <v>910470679.12999988</v>
      </c>
      <c r="F14" s="104">
        <v>448920408.17999995</v>
      </c>
    </row>
  </sheetData>
  <mergeCells count="8">
    <mergeCell ref="A14:B14"/>
    <mergeCell ref="A1:F1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GENEL</vt:lpstr>
      <vt:lpstr>ÖZET</vt:lpstr>
      <vt:lpstr>SEKTÖRLER</vt:lpstr>
      <vt:lpstr>GENEL!Yazdırma_Alanı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2017-07-31T11:57:21Z</dcterms:modified>
</cp:coreProperties>
</file>